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work\abacus\七夕そろばんワールド\七夕そろばんワールド2024\案内\"/>
    </mc:Choice>
  </mc:AlternateContent>
  <xr:revisionPtr revIDLastSave="0" documentId="13_ncr:1_{A95EA11F-C13B-4EFA-A4BE-2ED3D96257AC}" xr6:coauthVersionLast="47" xr6:coauthVersionMax="47" xr10:uidLastSave="{00000000-0000-0000-0000-000000000000}"/>
  <workbookProtection workbookAlgorithmName="SHA-512" workbookHashValue="QA5HARNaxV0NRnHe+ePU1Is7+rw1NCnJkutnpA4Wuuvrc9Zq2NWLDziXnvjhGnd9o9nA3YM0zWPjxny+hsXhEg==" workbookSaltValue="xOscrBmRRB03bhaIsGYdWQ==" workbookSpinCount="100000" lockStructure="1"/>
  <bookViews>
    <workbookView xWindow="-108" yWindow="-108" windowWidth="23256" windowHeight="13176" activeTab="1" xr2:uid="{00000000-000D-0000-FFFF-FFFF00000000}"/>
  </bookViews>
  <sheets>
    <sheet name="氏名入力規則" sheetId="4" r:id="rId1"/>
    <sheet name="参加申込用紙" sheetId="1" r:id="rId2"/>
    <sheet name="入力用" sheetId="2" state="hidden" r:id="rId3"/>
    <sheet name="1.優秀賞決定戦" sheetId="5" state="hidden" r:id="rId4"/>
    <sheet name="2.総合競技" sheetId="8" state="hidden" r:id="rId5"/>
    <sheet name="3.特別競技決勝" sheetId="6" state="hidden" r:id="rId6"/>
    <sheet name="4.総合競技【決勝】" sheetId="7" state="hidden" r:id="rId7"/>
  </sheets>
  <definedNames>
    <definedName name="_xlnm.Print_Area" localSheetId="3">'1.優秀賞決定戦'!$A$1:$J$52</definedName>
    <definedName name="_xlnm.Print_Area" localSheetId="4">'2.総合競技'!$A$1:$J$52</definedName>
    <definedName name="_xlnm.Print_Area" localSheetId="5">'3.特別競技決勝'!$A$1:$L$52</definedName>
    <definedName name="_xlnm.Print_Area" localSheetId="6">'4.総合競技【決勝】'!$A$1:$Q$53</definedName>
    <definedName name="_xlnm.Print_Area" localSheetId="1">参加申込用紙!$A$1:$R$348</definedName>
    <definedName name="学年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 l="1"/>
  <c r="S348" i="1"/>
  <c r="T348" i="1" s="1"/>
  <c r="S346" i="1"/>
  <c r="T346" i="1" s="1"/>
  <c r="S344" i="1"/>
  <c r="T344" i="1" s="1"/>
  <c r="S342" i="1"/>
  <c r="T342" i="1" s="1"/>
  <c r="S340" i="1"/>
  <c r="T340" i="1" s="1"/>
  <c r="S338" i="1"/>
  <c r="T338" i="1" s="1"/>
  <c r="S336" i="1"/>
  <c r="T336" i="1" s="1"/>
  <c r="S334" i="1"/>
  <c r="T334" i="1" s="1"/>
  <c r="S332" i="1"/>
  <c r="T332" i="1" s="1"/>
  <c r="S330" i="1"/>
  <c r="T330" i="1" s="1"/>
  <c r="S314" i="1"/>
  <c r="T314" i="1" s="1"/>
  <c r="T312" i="1"/>
  <c r="S312" i="1"/>
  <c r="T310" i="1"/>
  <c r="S310" i="1"/>
  <c r="S308" i="1"/>
  <c r="T308" i="1" s="1"/>
  <c r="S306" i="1"/>
  <c r="T306" i="1" s="1"/>
  <c r="S304" i="1"/>
  <c r="T304" i="1" s="1"/>
  <c r="S302" i="1"/>
  <c r="T302" i="1" s="1"/>
  <c r="S300" i="1"/>
  <c r="T300" i="1" s="1"/>
  <c r="T298" i="1"/>
  <c r="S298" i="1"/>
  <c r="S296" i="1"/>
  <c r="T296" i="1" s="1"/>
  <c r="S280" i="1"/>
  <c r="T280" i="1" s="1"/>
  <c r="S278" i="1"/>
  <c r="T278" i="1" s="1"/>
  <c r="T276" i="1"/>
  <c r="S276" i="1"/>
  <c r="S274" i="1"/>
  <c r="T274" i="1" s="1"/>
  <c r="T272" i="1"/>
  <c r="S272" i="1"/>
  <c r="S270" i="1"/>
  <c r="T270" i="1" s="1"/>
  <c r="S268" i="1"/>
  <c r="T268" i="1" s="1"/>
  <c r="S266" i="1"/>
  <c r="T266" i="1" s="1"/>
  <c r="S264" i="1"/>
  <c r="T264" i="1" s="1"/>
  <c r="S262" i="1"/>
  <c r="T262" i="1" s="1"/>
  <c r="S246" i="1"/>
  <c r="T246" i="1" s="1"/>
  <c r="S244" i="1"/>
  <c r="T244" i="1" s="1"/>
  <c r="S242" i="1"/>
  <c r="T242" i="1" s="1"/>
  <c r="S240" i="1"/>
  <c r="T240" i="1" s="1"/>
  <c r="S238" i="1"/>
  <c r="T238" i="1" s="1"/>
  <c r="S236" i="1"/>
  <c r="T236" i="1" s="1"/>
  <c r="S234" i="1"/>
  <c r="T234" i="1" s="1"/>
  <c r="S232" i="1"/>
  <c r="T232" i="1" s="1"/>
  <c r="S230" i="1"/>
  <c r="T230" i="1" s="1"/>
  <c r="T228" i="1"/>
  <c r="S228" i="1"/>
  <c r="S212" i="1"/>
  <c r="T212" i="1" s="1"/>
  <c r="S210" i="1"/>
  <c r="T210" i="1" s="1"/>
  <c r="T208" i="1"/>
  <c r="S208" i="1"/>
  <c r="S206" i="1"/>
  <c r="T206" i="1" s="1"/>
  <c r="S204" i="1"/>
  <c r="T204" i="1" s="1"/>
  <c r="S202" i="1"/>
  <c r="T202" i="1" s="1"/>
  <c r="S200" i="1"/>
  <c r="T200" i="1" s="1"/>
  <c r="S198" i="1"/>
  <c r="T198" i="1" s="1"/>
  <c r="S196" i="1"/>
  <c r="T196" i="1" s="1"/>
  <c r="T194" i="1"/>
  <c r="S194" i="1"/>
  <c r="S178" i="1"/>
  <c r="T178" i="1" s="1"/>
  <c r="S176" i="1"/>
  <c r="T176" i="1" s="1"/>
  <c r="S174" i="1"/>
  <c r="T174" i="1" s="1"/>
  <c r="S172" i="1"/>
  <c r="T172" i="1" s="1"/>
  <c r="S170" i="1"/>
  <c r="T170" i="1" s="1"/>
  <c r="S168" i="1"/>
  <c r="T168" i="1" s="1"/>
  <c r="S166" i="1"/>
  <c r="T166" i="1" s="1"/>
  <c r="S164" i="1"/>
  <c r="T164" i="1" s="1"/>
  <c r="S162" i="1"/>
  <c r="T162" i="1" s="1"/>
  <c r="S160" i="1"/>
  <c r="T160" i="1" s="1"/>
  <c r="S144" i="1"/>
  <c r="T144" i="1" s="1"/>
  <c r="S142" i="1"/>
  <c r="T142" i="1" s="1"/>
  <c r="S140" i="1"/>
  <c r="T140" i="1" s="1"/>
  <c r="S138" i="1"/>
  <c r="T138" i="1" s="1"/>
  <c r="T136" i="1"/>
  <c r="S136" i="1"/>
  <c r="S134" i="1"/>
  <c r="T134" i="1" s="1"/>
  <c r="S132" i="1"/>
  <c r="T132" i="1" s="1"/>
  <c r="S130" i="1"/>
  <c r="T130" i="1" s="1"/>
  <c r="S128" i="1"/>
  <c r="T128" i="1" s="1"/>
  <c r="T126" i="1"/>
  <c r="S126" i="1"/>
  <c r="S110" i="1"/>
  <c r="T110" i="1" s="1"/>
  <c r="S108" i="1"/>
  <c r="T108" i="1" s="1"/>
  <c r="S106" i="1"/>
  <c r="T106" i="1" s="1"/>
  <c r="S104" i="1"/>
  <c r="T104" i="1" s="1"/>
  <c r="S102" i="1"/>
  <c r="T102" i="1" s="1"/>
  <c r="S100" i="1"/>
  <c r="T100" i="1" s="1"/>
  <c r="S98" i="1"/>
  <c r="T98" i="1" s="1"/>
  <c r="S96" i="1"/>
  <c r="T96" i="1" s="1"/>
  <c r="S94" i="1"/>
  <c r="T94" i="1" s="1"/>
  <c r="S92" i="1"/>
  <c r="T92" i="1" s="1"/>
  <c r="S76" i="1"/>
  <c r="T76" i="1" s="1"/>
  <c r="S74" i="1"/>
  <c r="T74" i="1" s="1"/>
  <c r="S72" i="1"/>
  <c r="T72" i="1" s="1"/>
  <c r="S70" i="1"/>
  <c r="T70" i="1" s="1"/>
  <c r="S68" i="1"/>
  <c r="T68" i="1" s="1"/>
  <c r="S66" i="1"/>
  <c r="T66" i="1" s="1"/>
  <c r="S64" i="1"/>
  <c r="T64" i="1" s="1"/>
  <c r="S62" i="1"/>
  <c r="T62" i="1" s="1"/>
  <c r="S60" i="1"/>
  <c r="T60" i="1" s="1"/>
  <c r="S58" i="1"/>
  <c r="T58" i="1" s="1"/>
  <c r="T34" i="1"/>
  <c r="S34" i="1"/>
  <c r="S32" i="1"/>
  <c r="T32" i="1" s="1"/>
  <c r="S30" i="1"/>
  <c r="T30" i="1" s="1"/>
  <c r="S28" i="1"/>
  <c r="T28" i="1" s="1"/>
  <c r="S26" i="1"/>
  <c r="T26" i="1" s="1"/>
  <c r="T24" i="1"/>
  <c r="S24" i="1"/>
  <c r="S22" i="1"/>
  <c r="T22" i="1" s="1"/>
  <c r="S20" i="1"/>
  <c r="T20" i="1" s="1"/>
  <c r="S18" i="1"/>
  <c r="T18" i="1" s="1"/>
  <c r="S16" i="1"/>
  <c r="T16" i="1" s="1"/>
  <c r="V16" i="1" s="1"/>
  <c r="B59" i="1"/>
  <c r="K59" i="1"/>
  <c r="K49" i="1"/>
  <c r="AK14" i="2"/>
  <c r="AL14" i="2"/>
  <c r="AM14" i="2"/>
  <c r="AN14" i="2"/>
  <c r="AK24" i="2"/>
  <c r="AL24" i="2"/>
  <c r="AM24" i="2"/>
  <c r="AN24" i="2"/>
  <c r="AK34" i="2"/>
  <c r="AL34" i="2"/>
  <c r="AM34" i="2"/>
  <c r="AN34" i="2"/>
  <c r="AK44" i="2"/>
  <c r="AL44" i="2"/>
  <c r="AM44" i="2"/>
  <c r="AN44" i="2"/>
  <c r="AK54" i="2"/>
  <c r="AL54" i="2"/>
  <c r="AM54" i="2"/>
  <c r="AN54" i="2"/>
  <c r="AK64" i="2"/>
  <c r="AL64" i="2"/>
  <c r="AM64" i="2"/>
  <c r="AN64" i="2"/>
  <c r="AK74" i="2"/>
  <c r="AL74" i="2"/>
  <c r="AM74" i="2"/>
  <c r="AN74" i="2"/>
  <c r="AK84" i="2"/>
  <c r="AL84" i="2"/>
  <c r="AM84" i="2"/>
  <c r="AN84" i="2"/>
  <c r="AK94" i="2"/>
  <c r="AL94" i="2"/>
  <c r="AM94" i="2"/>
  <c r="AN94" i="2"/>
  <c r="AN4" i="2" l="1"/>
  <c r="AM4" i="2"/>
  <c r="AL4" i="2"/>
  <c r="AK4" i="2"/>
  <c r="Q316" i="1"/>
  <c r="O316" i="1"/>
  <c r="M316" i="1"/>
  <c r="Q282" i="1"/>
  <c r="O282" i="1"/>
  <c r="M282" i="1"/>
  <c r="Q248" i="1"/>
  <c r="O248" i="1"/>
  <c r="M248" i="1"/>
  <c r="Q214" i="1"/>
  <c r="O214" i="1"/>
  <c r="M214" i="1"/>
  <c r="Q180" i="1"/>
  <c r="O180" i="1"/>
  <c r="M180" i="1"/>
  <c r="Q146" i="1"/>
  <c r="O146" i="1"/>
  <c r="M146" i="1"/>
  <c r="Q112" i="1"/>
  <c r="O112" i="1"/>
  <c r="M112" i="1"/>
  <c r="Q78" i="1"/>
  <c r="O78" i="1"/>
  <c r="M78" i="1"/>
  <c r="Q44" i="1"/>
  <c r="O44" i="1"/>
  <c r="M44" i="1"/>
  <c r="B145" i="1"/>
  <c r="H4" i="2"/>
  <c r="I4" i="2" s="1"/>
  <c r="B15" i="1"/>
  <c r="E103" i="2"/>
  <c r="AG103" i="2" s="1"/>
  <c r="D103" i="2"/>
  <c r="AF103" i="2" s="1"/>
  <c r="E102" i="2"/>
  <c r="AG102" i="2" s="1"/>
  <c r="D102" i="2"/>
  <c r="AF102" i="2" s="1"/>
  <c r="E101" i="2"/>
  <c r="AG101" i="2" s="1"/>
  <c r="D101" i="2"/>
  <c r="AF101" i="2" s="1"/>
  <c r="E100" i="2"/>
  <c r="AG100" i="2" s="1"/>
  <c r="D100" i="2"/>
  <c r="AF100" i="2" s="1"/>
  <c r="E99" i="2"/>
  <c r="AG99" i="2" s="1"/>
  <c r="D99" i="2"/>
  <c r="AF99" i="2" s="1"/>
  <c r="E98" i="2"/>
  <c r="AG98" i="2" s="1"/>
  <c r="D98" i="2"/>
  <c r="AF98" i="2" s="1"/>
  <c r="E97" i="2"/>
  <c r="AG97" i="2" s="1"/>
  <c r="D97" i="2"/>
  <c r="AF97" i="2" s="1"/>
  <c r="E96" i="2"/>
  <c r="AG96" i="2" s="1"/>
  <c r="D96" i="2"/>
  <c r="AF96" i="2" s="1"/>
  <c r="S95" i="2"/>
  <c r="E95" i="2"/>
  <c r="AG95" i="2" s="1"/>
  <c r="D95" i="2"/>
  <c r="AF95" i="2" s="1"/>
  <c r="G94" i="2"/>
  <c r="AJ94" i="2" s="1"/>
  <c r="F94" i="2"/>
  <c r="AI94" i="2" s="1"/>
  <c r="E94" i="2"/>
  <c r="AG94" i="2" s="1"/>
  <c r="D94" i="2"/>
  <c r="AF94" i="2" s="1"/>
  <c r="C94" i="2"/>
  <c r="B94" i="2"/>
  <c r="E93" i="2"/>
  <c r="AG93" i="2" s="1"/>
  <c r="D93" i="2"/>
  <c r="AF93" i="2" s="1"/>
  <c r="E92" i="2"/>
  <c r="AG92" i="2" s="1"/>
  <c r="D92" i="2"/>
  <c r="AF92" i="2" s="1"/>
  <c r="E91" i="2"/>
  <c r="AG91" i="2" s="1"/>
  <c r="D91" i="2"/>
  <c r="AF91" i="2" s="1"/>
  <c r="E90" i="2"/>
  <c r="AG90" i="2" s="1"/>
  <c r="D90" i="2"/>
  <c r="AF90" i="2" s="1"/>
  <c r="E89" i="2"/>
  <c r="AG89" i="2" s="1"/>
  <c r="D89" i="2"/>
  <c r="AF89" i="2" s="1"/>
  <c r="E88" i="2"/>
  <c r="AG88" i="2" s="1"/>
  <c r="D88" i="2"/>
  <c r="AF88" i="2" s="1"/>
  <c r="E87" i="2"/>
  <c r="AG87" i="2" s="1"/>
  <c r="D87" i="2"/>
  <c r="AF87" i="2" s="1"/>
  <c r="E86" i="2"/>
  <c r="AG86" i="2" s="1"/>
  <c r="D86" i="2"/>
  <c r="AF86" i="2" s="1"/>
  <c r="S85" i="2"/>
  <c r="E85" i="2"/>
  <c r="AG85" i="2" s="1"/>
  <c r="D85" i="2"/>
  <c r="AF85" i="2" s="1"/>
  <c r="G84" i="2"/>
  <c r="AJ84" i="2" s="1"/>
  <c r="F84" i="2"/>
  <c r="AI84" i="2" s="1"/>
  <c r="E84" i="2"/>
  <c r="AG84" i="2" s="1"/>
  <c r="D84" i="2"/>
  <c r="AF84" i="2" s="1"/>
  <c r="C84" i="2"/>
  <c r="AB84" i="2" s="1"/>
  <c r="B84" i="2"/>
  <c r="E83" i="2"/>
  <c r="AG83" i="2" s="1"/>
  <c r="D83" i="2"/>
  <c r="AF83" i="2" s="1"/>
  <c r="E82" i="2"/>
  <c r="AG82" i="2" s="1"/>
  <c r="D82" i="2"/>
  <c r="AF82" i="2" s="1"/>
  <c r="E81" i="2"/>
  <c r="AG81" i="2" s="1"/>
  <c r="D81" i="2"/>
  <c r="AF81" i="2" s="1"/>
  <c r="E80" i="2"/>
  <c r="AG80" i="2" s="1"/>
  <c r="D80" i="2"/>
  <c r="AF80" i="2" s="1"/>
  <c r="E79" i="2"/>
  <c r="AG79" i="2" s="1"/>
  <c r="D79" i="2"/>
  <c r="AF79" i="2" s="1"/>
  <c r="E78" i="2"/>
  <c r="AG78" i="2" s="1"/>
  <c r="D78" i="2"/>
  <c r="AF78" i="2" s="1"/>
  <c r="E77" i="2"/>
  <c r="AG77" i="2" s="1"/>
  <c r="D77" i="2"/>
  <c r="AF77" i="2" s="1"/>
  <c r="E76" i="2"/>
  <c r="AG76" i="2" s="1"/>
  <c r="D76" i="2"/>
  <c r="AF76" i="2" s="1"/>
  <c r="S75" i="2"/>
  <c r="E75" i="2"/>
  <c r="AG75" i="2" s="1"/>
  <c r="D75" i="2"/>
  <c r="AF75" i="2" s="1"/>
  <c r="G74" i="2"/>
  <c r="AJ74" i="2" s="1"/>
  <c r="F74" i="2"/>
  <c r="AI74" i="2" s="1"/>
  <c r="E74" i="2"/>
  <c r="AG74" i="2" s="1"/>
  <c r="D74" i="2"/>
  <c r="AF74" i="2" s="1"/>
  <c r="C74" i="2"/>
  <c r="B74" i="2"/>
  <c r="E73" i="2"/>
  <c r="AG73" i="2" s="1"/>
  <c r="D73" i="2"/>
  <c r="AF73" i="2" s="1"/>
  <c r="E72" i="2"/>
  <c r="AG72" i="2" s="1"/>
  <c r="D72" i="2"/>
  <c r="AF72" i="2" s="1"/>
  <c r="E71" i="2"/>
  <c r="AG71" i="2" s="1"/>
  <c r="D71" i="2"/>
  <c r="AF71" i="2" s="1"/>
  <c r="E70" i="2"/>
  <c r="AG70" i="2" s="1"/>
  <c r="D70" i="2"/>
  <c r="AF70" i="2" s="1"/>
  <c r="E69" i="2"/>
  <c r="AG69" i="2" s="1"/>
  <c r="D69" i="2"/>
  <c r="AF69" i="2" s="1"/>
  <c r="E68" i="2"/>
  <c r="AG68" i="2" s="1"/>
  <c r="D68" i="2"/>
  <c r="AF68" i="2" s="1"/>
  <c r="E67" i="2"/>
  <c r="AG67" i="2" s="1"/>
  <c r="D67" i="2"/>
  <c r="AF67" i="2" s="1"/>
  <c r="E66" i="2"/>
  <c r="AG66" i="2" s="1"/>
  <c r="D66" i="2"/>
  <c r="AF66" i="2" s="1"/>
  <c r="S65" i="2"/>
  <c r="E65" i="2"/>
  <c r="AG65" i="2" s="1"/>
  <c r="D65" i="2"/>
  <c r="AF65" i="2" s="1"/>
  <c r="G64" i="2"/>
  <c r="AJ64" i="2" s="1"/>
  <c r="F64" i="2"/>
  <c r="AI64" i="2" s="1"/>
  <c r="E64" i="2"/>
  <c r="AG64" i="2" s="1"/>
  <c r="D64" i="2"/>
  <c r="AF64" i="2" s="1"/>
  <c r="C64" i="2"/>
  <c r="B64" i="2"/>
  <c r="E63" i="2"/>
  <c r="AG63" i="2" s="1"/>
  <c r="D63" i="2"/>
  <c r="AF63" i="2" s="1"/>
  <c r="E62" i="2"/>
  <c r="AG62" i="2" s="1"/>
  <c r="D62" i="2"/>
  <c r="AF62" i="2" s="1"/>
  <c r="E61" i="2"/>
  <c r="AG61" i="2" s="1"/>
  <c r="D61" i="2"/>
  <c r="AF61" i="2" s="1"/>
  <c r="E60" i="2"/>
  <c r="AG60" i="2" s="1"/>
  <c r="D60" i="2"/>
  <c r="AF60" i="2" s="1"/>
  <c r="E59" i="2"/>
  <c r="AG59" i="2" s="1"/>
  <c r="D59" i="2"/>
  <c r="AF59" i="2" s="1"/>
  <c r="E58" i="2"/>
  <c r="AG58" i="2" s="1"/>
  <c r="D58" i="2"/>
  <c r="AF58" i="2" s="1"/>
  <c r="E57" i="2"/>
  <c r="AG57" i="2" s="1"/>
  <c r="D57" i="2"/>
  <c r="AF57" i="2" s="1"/>
  <c r="E56" i="2"/>
  <c r="AG56" i="2" s="1"/>
  <c r="D56" i="2"/>
  <c r="AF56" i="2" s="1"/>
  <c r="S55" i="2"/>
  <c r="E55" i="2"/>
  <c r="AG55" i="2" s="1"/>
  <c r="D55" i="2"/>
  <c r="AF55" i="2" s="1"/>
  <c r="G54" i="2"/>
  <c r="AJ54" i="2" s="1"/>
  <c r="F54" i="2"/>
  <c r="AI54" i="2" s="1"/>
  <c r="E54" i="2"/>
  <c r="AG54" i="2" s="1"/>
  <c r="D54" i="2"/>
  <c r="AF54" i="2" s="1"/>
  <c r="C54" i="2"/>
  <c r="B54" i="2"/>
  <c r="B347" i="1"/>
  <c r="B345" i="1"/>
  <c r="B343" i="1"/>
  <c r="B341" i="1"/>
  <c r="B339" i="1"/>
  <c r="B337" i="1"/>
  <c r="B335" i="1"/>
  <c r="B333" i="1"/>
  <c r="B331" i="1"/>
  <c r="B329" i="1"/>
  <c r="B313" i="1"/>
  <c r="B311" i="1"/>
  <c r="B309" i="1"/>
  <c r="B307" i="1"/>
  <c r="B305" i="1"/>
  <c r="B303" i="1"/>
  <c r="B301" i="1"/>
  <c r="B299" i="1"/>
  <c r="B297" i="1"/>
  <c r="B295" i="1"/>
  <c r="B279" i="1"/>
  <c r="B277" i="1"/>
  <c r="B275" i="1"/>
  <c r="B273" i="1"/>
  <c r="B271" i="1"/>
  <c r="B269" i="1"/>
  <c r="B267" i="1"/>
  <c r="B265" i="1"/>
  <c r="B263" i="1"/>
  <c r="B261" i="1"/>
  <c r="B245" i="1"/>
  <c r="B243" i="1"/>
  <c r="B241" i="1"/>
  <c r="B239" i="1"/>
  <c r="B237" i="1"/>
  <c r="B235" i="1"/>
  <c r="B233" i="1"/>
  <c r="B231" i="1"/>
  <c r="B229" i="1"/>
  <c r="B227" i="1"/>
  <c r="B211" i="1"/>
  <c r="B209" i="1"/>
  <c r="B207" i="1"/>
  <c r="B205" i="1"/>
  <c r="B203" i="1"/>
  <c r="B201" i="1"/>
  <c r="B199" i="1"/>
  <c r="B197" i="1"/>
  <c r="B195" i="1"/>
  <c r="B193" i="1"/>
  <c r="V348" i="1"/>
  <c r="U347" i="1" s="1"/>
  <c r="K347" i="1"/>
  <c r="V346" i="1"/>
  <c r="U345" i="1" s="1"/>
  <c r="K345" i="1"/>
  <c r="V344" i="1"/>
  <c r="U343" i="1" s="1"/>
  <c r="K343" i="1"/>
  <c r="V342" i="1"/>
  <c r="U341" i="1" s="1"/>
  <c r="K341" i="1"/>
  <c r="V340" i="1"/>
  <c r="U339" i="1" s="1"/>
  <c r="K339" i="1"/>
  <c r="V338" i="1"/>
  <c r="U337" i="1" s="1"/>
  <c r="K337" i="1"/>
  <c r="V336" i="1"/>
  <c r="U335" i="1" s="1"/>
  <c r="K335" i="1"/>
  <c r="V334" i="1"/>
  <c r="U333" i="1" s="1"/>
  <c r="K333" i="1"/>
  <c r="V332" i="1"/>
  <c r="U331" i="1" s="1"/>
  <c r="K331" i="1"/>
  <c r="V330" i="1"/>
  <c r="U329" i="1" s="1"/>
  <c r="K329" i="1"/>
  <c r="H94" i="2"/>
  <c r="I94" i="2" s="1"/>
  <c r="B324" i="1"/>
  <c r="L323" i="1"/>
  <c r="K321" i="1"/>
  <c r="B321" i="1"/>
  <c r="K320" i="1"/>
  <c r="I320" i="1"/>
  <c r="B320" i="1"/>
  <c r="B315" i="1"/>
  <c r="V314" i="1"/>
  <c r="U313" i="1" s="1"/>
  <c r="K313" i="1"/>
  <c r="V312" i="1"/>
  <c r="U311" i="1" s="1"/>
  <c r="K311" i="1"/>
  <c r="V310" i="1"/>
  <c r="U309" i="1" s="1"/>
  <c r="K309" i="1"/>
  <c r="V308" i="1"/>
  <c r="U307" i="1" s="1"/>
  <c r="K307" i="1"/>
  <c r="V306" i="1"/>
  <c r="U305" i="1" s="1"/>
  <c r="K305" i="1"/>
  <c r="V304" i="1"/>
  <c r="U303" i="1" s="1"/>
  <c r="K303" i="1"/>
  <c r="V302" i="1"/>
  <c r="U301" i="1" s="1"/>
  <c r="K301" i="1"/>
  <c r="V300" i="1"/>
  <c r="U299" i="1" s="1"/>
  <c r="K299" i="1"/>
  <c r="V298" i="1"/>
  <c r="U297" i="1" s="1"/>
  <c r="K297" i="1"/>
  <c r="V296" i="1"/>
  <c r="U295" i="1" s="1"/>
  <c r="K295" i="1"/>
  <c r="H84" i="2" s="1"/>
  <c r="I84" i="2" s="1"/>
  <c r="B290" i="1"/>
  <c r="L289" i="1"/>
  <c r="K287" i="1"/>
  <c r="B287" i="1"/>
  <c r="K286" i="1"/>
  <c r="I286" i="1"/>
  <c r="B286" i="1"/>
  <c r="B281" i="1"/>
  <c r="V280" i="1"/>
  <c r="U279" i="1" s="1"/>
  <c r="K279" i="1"/>
  <c r="V278" i="1"/>
  <c r="U277" i="1" s="1"/>
  <c r="K277" i="1"/>
  <c r="V276" i="1"/>
  <c r="U275" i="1" s="1"/>
  <c r="K275" i="1"/>
  <c r="V274" i="1"/>
  <c r="U273" i="1" s="1"/>
  <c r="K273" i="1"/>
  <c r="V272" i="1"/>
  <c r="U271" i="1" s="1"/>
  <c r="K271" i="1"/>
  <c r="V270" i="1"/>
  <c r="U269" i="1" s="1"/>
  <c r="K269" i="1"/>
  <c r="V268" i="1"/>
  <c r="U267" i="1" s="1"/>
  <c r="K267" i="1"/>
  <c r="V266" i="1"/>
  <c r="U265" i="1" s="1"/>
  <c r="K265" i="1"/>
  <c r="V264" i="1"/>
  <c r="U263" i="1" s="1"/>
  <c r="K263" i="1"/>
  <c r="V262" i="1"/>
  <c r="U261" i="1" s="1"/>
  <c r="K261" i="1"/>
  <c r="H74" i="2" s="1"/>
  <c r="I74" i="2" s="1"/>
  <c r="B256" i="1"/>
  <c r="L255" i="1"/>
  <c r="K253" i="1"/>
  <c r="B253" i="1"/>
  <c r="K252" i="1"/>
  <c r="I252" i="1"/>
  <c r="B252" i="1"/>
  <c r="B247" i="1"/>
  <c r="V246" i="1"/>
  <c r="U245" i="1" s="1"/>
  <c r="K245" i="1"/>
  <c r="V244" i="1"/>
  <c r="U243" i="1" s="1"/>
  <c r="K243" i="1"/>
  <c r="V242" i="1"/>
  <c r="U241" i="1" s="1"/>
  <c r="K241" i="1"/>
  <c r="V240" i="1"/>
  <c r="U239" i="1" s="1"/>
  <c r="K239" i="1"/>
  <c r="V238" i="1"/>
  <c r="U237" i="1" s="1"/>
  <c r="K237" i="1"/>
  <c r="V236" i="1"/>
  <c r="U235" i="1" s="1"/>
  <c r="K235" i="1"/>
  <c r="V234" i="1"/>
  <c r="U233" i="1" s="1"/>
  <c r="K233" i="1"/>
  <c r="V232" i="1"/>
  <c r="U231" i="1" s="1"/>
  <c r="K231" i="1"/>
  <c r="V230" i="1"/>
  <c r="U229" i="1" s="1"/>
  <c r="K229" i="1"/>
  <c r="V228" i="1"/>
  <c r="U227" i="1" s="1"/>
  <c r="K227" i="1"/>
  <c r="H64" i="2" s="1"/>
  <c r="I64" i="2" s="1"/>
  <c r="B222" i="1"/>
  <c r="L221" i="1"/>
  <c r="K219" i="1"/>
  <c r="B219" i="1"/>
  <c r="K218" i="1"/>
  <c r="I218" i="1"/>
  <c r="B218" i="1"/>
  <c r="B213" i="1"/>
  <c r="V212" i="1"/>
  <c r="U211" i="1" s="1"/>
  <c r="K211" i="1"/>
  <c r="V210" i="1"/>
  <c r="U209" i="1" s="1"/>
  <c r="K209" i="1"/>
  <c r="V208" i="1"/>
  <c r="U207" i="1" s="1"/>
  <c r="K207" i="1"/>
  <c r="V206" i="1"/>
  <c r="U205" i="1" s="1"/>
  <c r="K205" i="1"/>
  <c r="V204" i="1"/>
  <c r="U203" i="1" s="1"/>
  <c r="K203" i="1"/>
  <c r="V202" i="1"/>
  <c r="U201" i="1" s="1"/>
  <c r="K201" i="1"/>
  <c r="V200" i="1"/>
  <c r="U199" i="1" s="1"/>
  <c r="K199" i="1"/>
  <c r="V198" i="1"/>
  <c r="U197" i="1" s="1"/>
  <c r="K197" i="1"/>
  <c r="V196" i="1"/>
  <c r="U195" i="1" s="1"/>
  <c r="K195" i="1"/>
  <c r="V194" i="1"/>
  <c r="U193" i="1" s="1"/>
  <c r="K193" i="1"/>
  <c r="H54" i="2" s="1"/>
  <c r="I54" i="2" s="1"/>
  <c r="B188" i="1"/>
  <c r="L187" i="1"/>
  <c r="K185" i="1"/>
  <c r="B185" i="1"/>
  <c r="K184" i="1"/>
  <c r="I184" i="1"/>
  <c r="B184" i="1"/>
  <c r="B179" i="1"/>
  <c r="U7" i="1"/>
  <c r="I82" i="1"/>
  <c r="B4" i="2"/>
  <c r="K17" i="1"/>
  <c r="K19" i="1"/>
  <c r="K21" i="1"/>
  <c r="K23" i="1"/>
  <c r="K25" i="1"/>
  <c r="K27" i="1"/>
  <c r="K29" i="1"/>
  <c r="K31" i="1"/>
  <c r="K33" i="1"/>
  <c r="B14" i="2"/>
  <c r="AD14" i="2" s="1"/>
  <c r="K57" i="1"/>
  <c r="H14" i="2" s="1"/>
  <c r="I14" i="2" s="1"/>
  <c r="K61" i="1"/>
  <c r="K63" i="1"/>
  <c r="K65" i="1"/>
  <c r="K67" i="1"/>
  <c r="K69" i="1"/>
  <c r="K71" i="1"/>
  <c r="K73" i="1"/>
  <c r="K75" i="1"/>
  <c r="B24" i="2"/>
  <c r="K91" i="1"/>
  <c r="H24" i="2" s="1"/>
  <c r="I24" i="2" s="1"/>
  <c r="R24" i="2" s="1"/>
  <c r="K93" i="1"/>
  <c r="K95" i="1"/>
  <c r="B34" i="2"/>
  <c r="AD34" i="2" s="1"/>
  <c r="B44" i="2"/>
  <c r="B2" i="2"/>
  <c r="B1" i="7" s="1"/>
  <c r="A2" i="2"/>
  <c r="A1" i="8" s="1"/>
  <c r="K1" i="8" s="1"/>
  <c r="C4" i="2"/>
  <c r="G4" i="2"/>
  <c r="AJ4" i="2" s="1"/>
  <c r="U4" i="8"/>
  <c r="U5" i="8" s="1"/>
  <c r="U6" i="8"/>
  <c r="U7" i="8" s="1"/>
  <c r="U8" i="8"/>
  <c r="U9" i="8" s="1"/>
  <c r="U10" i="8" s="1"/>
  <c r="U11" i="8" s="1"/>
  <c r="U12" i="8" s="1"/>
  <c r="U13" i="8" s="1"/>
  <c r="U14" i="8" s="1"/>
  <c r="U15" i="8" s="1"/>
  <c r="U16" i="8" s="1"/>
  <c r="U17" i="8" s="1"/>
  <c r="U18" i="8" s="1"/>
  <c r="U19" i="8" s="1"/>
  <c r="U20" i="8" s="1"/>
  <c r="U21" i="8" s="1"/>
  <c r="U22" i="8" s="1"/>
  <c r="U23" i="8" s="1"/>
  <c r="U24" i="8" s="1"/>
  <c r="U25" i="8" s="1"/>
  <c r="U26" i="8" s="1"/>
  <c r="U27" i="8" s="1"/>
  <c r="U28" i="8" s="1"/>
  <c r="U29" i="8" s="1"/>
  <c r="U30" i="8" s="1"/>
  <c r="U31" i="8" s="1"/>
  <c r="U32" i="8" s="1"/>
  <c r="U33" i="8" s="1"/>
  <c r="U34" i="8" s="1"/>
  <c r="U35" i="8" s="1"/>
  <c r="U36" i="8" s="1"/>
  <c r="U37" i="8" s="1"/>
  <c r="U38" i="8" s="1"/>
  <c r="U39" i="8" s="1"/>
  <c r="U40" i="8" s="1"/>
  <c r="U41" i="8" s="1"/>
  <c r="U42" i="8" s="1"/>
  <c r="U43" i="8" s="1"/>
  <c r="U44" i="8" s="1"/>
  <c r="U45" i="8" s="1"/>
  <c r="U46" i="8" s="1"/>
  <c r="U47" i="8" s="1"/>
  <c r="U48" i="8" s="1"/>
  <c r="U49" i="8" s="1"/>
  <c r="U50" i="8" s="1"/>
  <c r="U51" i="8" s="1"/>
  <c r="U52" i="8" s="1"/>
  <c r="U53" i="8" s="1"/>
  <c r="U54" i="8" s="1"/>
  <c r="U55" i="8" s="1"/>
  <c r="U56" i="8" s="1"/>
  <c r="U57" i="8" s="1"/>
  <c r="U58" i="8" s="1"/>
  <c r="U59" i="8" s="1"/>
  <c r="U60" i="8" s="1"/>
  <c r="U61" i="8" s="1"/>
  <c r="U62" i="8" s="1"/>
  <c r="U63" i="8" s="1"/>
  <c r="U64" i="8" s="1"/>
  <c r="U65" i="8" s="1"/>
  <c r="U66" i="8" s="1"/>
  <c r="U67" i="8" s="1"/>
  <c r="U68" i="8" s="1"/>
  <c r="U69" i="8" s="1"/>
  <c r="U70" i="8" s="1"/>
  <c r="U71" i="8" s="1"/>
  <c r="U72" i="8" s="1"/>
  <c r="U73" i="8" s="1"/>
  <c r="U74" i="8" s="1"/>
  <c r="U75" i="8" s="1"/>
  <c r="U76" i="8" s="1"/>
  <c r="U77" i="8" s="1"/>
  <c r="U78" i="8" s="1"/>
  <c r="U79" i="8" s="1"/>
  <c r="U80" i="8" s="1"/>
  <c r="U81" i="8" s="1"/>
  <c r="U82" i="8" s="1"/>
  <c r="U83" i="8" s="1"/>
  <c r="V4" i="8"/>
  <c r="V5" i="8" s="1"/>
  <c r="V6" i="8" s="1"/>
  <c r="V7" i="8" s="1"/>
  <c r="V8" i="8" s="1"/>
  <c r="V9" i="8" s="1"/>
  <c r="V10" i="8" s="1"/>
  <c r="V11" i="8" s="1"/>
  <c r="V12" i="8" s="1"/>
  <c r="V13" i="8" s="1"/>
  <c r="V14" i="8" s="1"/>
  <c r="V15" i="8" s="1"/>
  <c r="V16" i="8" s="1"/>
  <c r="V17" i="8" s="1"/>
  <c r="V18" i="8" s="1"/>
  <c r="V19" i="8" s="1"/>
  <c r="V20" i="8" s="1"/>
  <c r="V21" i="8" s="1"/>
  <c r="V22" i="8" s="1"/>
  <c r="V23" i="8" s="1"/>
  <c r="V24" i="8" s="1"/>
  <c r="V25" i="8" s="1"/>
  <c r="V26" i="8" s="1"/>
  <c r="V27" i="8" s="1"/>
  <c r="V28" i="8" s="1"/>
  <c r="V29" i="8" s="1"/>
  <c r="V30" i="8" s="1"/>
  <c r="V31" i="8" s="1"/>
  <c r="V32" i="8" s="1"/>
  <c r="V33" i="8" s="1"/>
  <c r="V34" i="8" s="1"/>
  <c r="V35" i="8" s="1"/>
  <c r="V36" i="8" s="1"/>
  <c r="V37" i="8" s="1"/>
  <c r="V38" i="8" s="1"/>
  <c r="V39" i="8" s="1"/>
  <c r="V40" i="8" s="1"/>
  <c r="V41" i="8" s="1"/>
  <c r="V42" i="8" s="1"/>
  <c r="V43" i="8" s="1"/>
  <c r="C14" i="2"/>
  <c r="G14" i="2"/>
  <c r="AJ14" i="2" s="1"/>
  <c r="C24" i="2"/>
  <c r="G24" i="2"/>
  <c r="AJ24" i="2" s="1"/>
  <c r="K97" i="1"/>
  <c r="K99" i="1"/>
  <c r="K101" i="1"/>
  <c r="K103" i="1"/>
  <c r="K105" i="1"/>
  <c r="K107" i="1"/>
  <c r="C34" i="2"/>
  <c r="C44" i="2"/>
  <c r="R1" i="7"/>
  <c r="M2" i="6"/>
  <c r="M1" i="6"/>
  <c r="K1" i="5"/>
  <c r="B17" i="1"/>
  <c r="B19" i="1"/>
  <c r="B21" i="1"/>
  <c r="B23" i="1"/>
  <c r="B25" i="1"/>
  <c r="B27" i="1"/>
  <c r="B29" i="1"/>
  <c r="B31" i="1"/>
  <c r="B33" i="1"/>
  <c r="B57" i="1"/>
  <c r="B61" i="1"/>
  <c r="B63" i="1"/>
  <c r="B65" i="1"/>
  <c r="B67" i="1"/>
  <c r="B69" i="1"/>
  <c r="B71" i="1"/>
  <c r="B73" i="1"/>
  <c r="B75" i="1"/>
  <c r="B91" i="1"/>
  <c r="B93" i="1"/>
  <c r="B95" i="1"/>
  <c r="S45" i="2"/>
  <c r="S35" i="2"/>
  <c r="S25" i="2"/>
  <c r="S15" i="2"/>
  <c r="S5" i="2"/>
  <c r="Y2" i="2"/>
  <c r="H2" i="2"/>
  <c r="S2" i="2"/>
  <c r="U2" i="2"/>
  <c r="B177" i="1"/>
  <c r="B175" i="1"/>
  <c r="B173" i="1"/>
  <c r="B171" i="1"/>
  <c r="B169" i="1"/>
  <c r="B167" i="1"/>
  <c r="B165" i="1"/>
  <c r="B163" i="1"/>
  <c r="B161" i="1"/>
  <c r="B159" i="1"/>
  <c r="B143" i="1"/>
  <c r="B141" i="1"/>
  <c r="B139" i="1"/>
  <c r="B137" i="1"/>
  <c r="B135" i="1"/>
  <c r="B133" i="1"/>
  <c r="B131" i="1"/>
  <c r="B129" i="1"/>
  <c r="B127" i="1"/>
  <c r="B125" i="1"/>
  <c r="K151" i="1"/>
  <c r="K117" i="1"/>
  <c r="K83" i="1"/>
  <c r="B151" i="1"/>
  <c r="B117" i="1"/>
  <c r="B83" i="1"/>
  <c r="B49" i="1"/>
  <c r="I41" i="1"/>
  <c r="V178" i="1"/>
  <c r="U177" i="1" s="1"/>
  <c r="K177" i="1"/>
  <c r="V176" i="1"/>
  <c r="U175" i="1" s="1"/>
  <c r="K175" i="1"/>
  <c r="V174" i="1"/>
  <c r="U173" i="1" s="1"/>
  <c r="K173" i="1"/>
  <c r="V172" i="1"/>
  <c r="U171" i="1" s="1"/>
  <c r="K171" i="1"/>
  <c r="V170" i="1"/>
  <c r="U169" i="1" s="1"/>
  <c r="K169" i="1"/>
  <c r="V168" i="1"/>
  <c r="U167" i="1" s="1"/>
  <c r="K167" i="1"/>
  <c r="V166" i="1"/>
  <c r="U165" i="1" s="1"/>
  <c r="K165" i="1"/>
  <c r="V164" i="1"/>
  <c r="U163" i="1" s="1"/>
  <c r="K163" i="1"/>
  <c r="V162" i="1"/>
  <c r="U161" i="1" s="1"/>
  <c r="K161" i="1"/>
  <c r="V160" i="1"/>
  <c r="U159" i="1" s="1"/>
  <c r="K159" i="1"/>
  <c r="H44" i="2" s="1"/>
  <c r="I44" i="2" s="1"/>
  <c r="B154" i="1"/>
  <c r="L153" i="1"/>
  <c r="K150" i="1"/>
  <c r="I150" i="1"/>
  <c r="B150" i="1"/>
  <c r="V144" i="1"/>
  <c r="U143" i="1" s="1"/>
  <c r="K143" i="1"/>
  <c r="V142" i="1"/>
  <c r="U141" i="1" s="1"/>
  <c r="K141" i="1"/>
  <c r="V140" i="1"/>
  <c r="U139" i="1" s="1"/>
  <c r="K139" i="1"/>
  <c r="V138" i="1"/>
  <c r="U137" i="1" s="1"/>
  <c r="K137" i="1"/>
  <c r="V136" i="1"/>
  <c r="U135" i="1" s="1"/>
  <c r="K135" i="1"/>
  <c r="V134" i="1"/>
  <c r="U133" i="1" s="1"/>
  <c r="K133" i="1"/>
  <c r="V132" i="1"/>
  <c r="U131" i="1" s="1"/>
  <c r="K131" i="1"/>
  <c r="V130" i="1"/>
  <c r="U129" i="1" s="1"/>
  <c r="K129" i="1"/>
  <c r="V128" i="1"/>
  <c r="U127" i="1" s="1"/>
  <c r="K127" i="1"/>
  <c r="V126" i="1"/>
  <c r="U125" i="1" s="1"/>
  <c r="K125" i="1"/>
  <c r="H34" i="2" s="1"/>
  <c r="I34" i="2" s="1"/>
  <c r="B120" i="1"/>
  <c r="L119" i="1"/>
  <c r="K116" i="1"/>
  <c r="I116" i="1"/>
  <c r="B116" i="1"/>
  <c r="B111" i="1"/>
  <c r="L85" i="1"/>
  <c r="L51" i="1"/>
  <c r="K82" i="1"/>
  <c r="B82" i="1"/>
  <c r="I48" i="1"/>
  <c r="K48" i="1"/>
  <c r="B48" i="1"/>
  <c r="X2" i="2"/>
  <c r="W2" i="2"/>
  <c r="K109" i="1"/>
  <c r="C2" i="2"/>
  <c r="D2" i="2"/>
  <c r="E2" i="2"/>
  <c r="F2" i="2"/>
  <c r="G2" i="2"/>
  <c r="I2" i="2"/>
  <c r="V110" i="1"/>
  <c r="U109" i="1" s="1"/>
  <c r="V108" i="1"/>
  <c r="U107" i="1" s="1"/>
  <c r="V106" i="1"/>
  <c r="U105" i="1" s="1"/>
  <c r="V104" i="1"/>
  <c r="U103" i="1" s="1"/>
  <c r="V102" i="1"/>
  <c r="U101" i="1" s="1"/>
  <c r="V100" i="1"/>
  <c r="U99" i="1" s="1"/>
  <c r="V98" i="1"/>
  <c r="U97" i="1" s="1"/>
  <c r="V96" i="1"/>
  <c r="U95" i="1" s="1"/>
  <c r="V94" i="1"/>
  <c r="U93" i="1" s="1"/>
  <c r="V92" i="1"/>
  <c r="U91" i="1" s="1"/>
  <c r="V76" i="1"/>
  <c r="U75" i="1" s="1"/>
  <c r="V74" i="1"/>
  <c r="U73" i="1" s="1"/>
  <c r="V72" i="1"/>
  <c r="U71" i="1" s="1"/>
  <c r="V70" i="1"/>
  <c r="U69" i="1" s="1"/>
  <c r="V68" i="1"/>
  <c r="U67" i="1" s="1"/>
  <c r="V66" i="1"/>
  <c r="U65" i="1" s="1"/>
  <c r="V64" i="1"/>
  <c r="U63" i="1" s="1"/>
  <c r="V62" i="1"/>
  <c r="U61" i="1" s="1"/>
  <c r="V60" i="1"/>
  <c r="U59" i="1" s="1"/>
  <c r="V58" i="1"/>
  <c r="U57" i="1" s="1"/>
  <c r="V34" i="1"/>
  <c r="V32" i="1"/>
  <c r="V30" i="1"/>
  <c r="V28" i="1"/>
  <c r="U27" i="1" s="1"/>
  <c r="V26" i="1"/>
  <c r="U25" i="1" s="1"/>
  <c r="V24" i="1"/>
  <c r="U23" i="1" s="1"/>
  <c r="V22" i="1"/>
  <c r="U21" i="1" s="1"/>
  <c r="V20" i="1"/>
  <c r="U19" i="1" s="1"/>
  <c r="V18" i="1"/>
  <c r="Z3" i="1"/>
  <c r="Z4" i="1" s="1"/>
  <c r="Z5" i="1" s="1"/>
  <c r="Z6" i="1" s="1"/>
  <c r="Z7" i="1" s="1"/>
  <c r="Z8" i="1" s="1"/>
  <c r="Z9" i="1" s="1"/>
  <c r="Z10" i="1" s="1"/>
  <c r="Z11" i="1" s="1"/>
  <c r="Z12" i="1" s="1"/>
  <c r="Z13" i="1" s="1"/>
  <c r="Z14" i="1" s="1"/>
  <c r="AA3" i="1"/>
  <c r="AA4" i="1" s="1"/>
  <c r="AA5" i="1" s="1"/>
  <c r="AA6" i="1" s="1"/>
  <c r="AA7" i="1" s="1"/>
  <c r="AA8" i="1" s="1"/>
  <c r="AA9" i="1" s="1"/>
  <c r="AA10" i="1" s="1"/>
  <c r="AA11" i="1" s="1"/>
  <c r="AA12" i="1" s="1"/>
  <c r="AA13" i="1" s="1"/>
  <c r="AA14" i="1" s="1"/>
  <c r="AA15" i="1" s="1"/>
  <c r="AA16" i="1" s="1"/>
  <c r="AA17" i="1" s="1"/>
  <c r="AA18" i="1" s="1"/>
  <c r="B86" i="1"/>
  <c r="B52" i="1"/>
  <c r="E53" i="2"/>
  <c r="AG53" i="2" s="1"/>
  <c r="D53" i="2"/>
  <c r="AF53" i="2" s="1"/>
  <c r="E52" i="2"/>
  <c r="AG52" i="2" s="1"/>
  <c r="D52" i="2"/>
  <c r="AF52" i="2" s="1"/>
  <c r="E51" i="2"/>
  <c r="AG51" i="2" s="1"/>
  <c r="D51" i="2"/>
  <c r="AF51" i="2" s="1"/>
  <c r="E50" i="2"/>
  <c r="AG50" i="2" s="1"/>
  <c r="D50" i="2"/>
  <c r="AF50" i="2" s="1"/>
  <c r="E49" i="2"/>
  <c r="AG49" i="2" s="1"/>
  <c r="D49" i="2"/>
  <c r="AF49" i="2" s="1"/>
  <c r="E48" i="2"/>
  <c r="AG48" i="2" s="1"/>
  <c r="D48" i="2"/>
  <c r="AF48" i="2" s="1"/>
  <c r="E47" i="2"/>
  <c r="AG47" i="2" s="1"/>
  <c r="D47" i="2"/>
  <c r="AF47" i="2" s="1"/>
  <c r="E46" i="2"/>
  <c r="AG46" i="2" s="1"/>
  <c r="D46" i="2"/>
  <c r="AF46" i="2" s="1"/>
  <c r="E45" i="2"/>
  <c r="AG45" i="2" s="1"/>
  <c r="D45" i="2"/>
  <c r="AF45" i="2" s="1"/>
  <c r="G44" i="2"/>
  <c r="AJ44" i="2" s="1"/>
  <c r="F44" i="2"/>
  <c r="AI44" i="2" s="1"/>
  <c r="E44" i="2"/>
  <c r="AG44" i="2" s="1"/>
  <c r="D44" i="2"/>
  <c r="AF44" i="2" s="1"/>
  <c r="E43" i="2"/>
  <c r="AG43" i="2" s="1"/>
  <c r="D43" i="2"/>
  <c r="AF43" i="2" s="1"/>
  <c r="E42" i="2"/>
  <c r="AG42" i="2" s="1"/>
  <c r="D42" i="2"/>
  <c r="AF42" i="2" s="1"/>
  <c r="E41" i="2"/>
  <c r="AG41" i="2" s="1"/>
  <c r="D41" i="2"/>
  <c r="AF41" i="2" s="1"/>
  <c r="E40" i="2"/>
  <c r="AG40" i="2" s="1"/>
  <c r="D40" i="2"/>
  <c r="AF40" i="2" s="1"/>
  <c r="E39" i="2"/>
  <c r="AG39" i="2" s="1"/>
  <c r="D39" i="2"/>
  <c r="AF39" i="2" s="1"/>
  <c r="E38" i="2"/>
  <c r="AG38" i="2" s="1"/>
  <c r="D38" i="2"/>
  <c r="AF38" i="2" s="1"/>
  <c r="E37" i="2"/>
  <c r="AG37" i="2" s="1"/>
  <c r="D37" i="2"/>
  <c r="AF37" i="2" s="1"/>
  <c r="E36" i="2"/>
  <c r="AG36" i="2" s="1"/>
  <c r="D36" i="2"/>
  <c r="AF36" i="2" s="1"/>
  <c r="E35" i="2"/>
  <c r="AG35" i="2" s="1"/>
  <c r="D35" i="2"/>
  <c r="AF35" i="2" s="1"/>
  <c r="G34" i="2"/>
  <c r="AJ34" i="2" s="1"/>
  <c r="F34" i="2"/>
  <c r="AI34" i="2" s="1"/>
  <c r="E34" i="2"/>
  <c r="AG34" i="2" s="1"/>
  <c r="D34" i="2"/>
  <c r="AF34" i="2" s="1"/>
  <c r="E33" i="2"/>
  <c r="AG33" i="2" s="1"/>
  <c r="D33" i="2"/>
  <c r="AF33" i="2" s="1"/>
  <c r="E32" i="2"/>
  <c r="AG32" i="2" s="1"/>
  <c r="D32" i="2"/>
  <c r="AF32" i="2" s="1"/>
  <c r="E31" i="2"/>
  <c r="AG31" i="2" s="1"/>
  <c r="D31" i="2"/>
  <c r="AF31" i="2" s="1"/>
  <c r="E30" i="2"/>
  <c r="AG30" i="2" s="1"/>
  <c r="D30" i="2"/>
  <c r="AF30" i="2" s="1"/>
  <c r="E29" i="2"/>
  <c r="AG29" i="2" s="1"/>
  <c r="D29" i="2"/>
  <c r="AF29" i="2" s="1"/>
  <c r="E28" i="2"/>
  <c r="AG28" i="2" s="1"/>
  <c r="D28" i="2"/>
  <c r="AF28" i="2" s="1"/>
  <c r="E27" i="2"/>
  <c r="AG27" i="2" s="1"/>
  <c r="D27" i="2"/>
  <c r="AF27" i="2" s="1"/>
  <c r="E26" i="2"/>
  <c r="AG26" i="2" s="1"/>
  <c r="D26" i="2"/>
  <c r="AF26" i="2" s="1"/>
  <c r="E25" i="2"/>
  <c r="AG25" i="2" s="1"/>
  <c r="D25" i="2"/>
  <c r="AF25" i="2" s="1"/>
  <c r="F24" i="2"/>
  <c r="AI24" i="2" s="1"/>
  <c r="E24" i="2"/>
  <c r="AG24" i="2" s="1"/>
  <c r="D24" i="2"/>
  <c r="AF24" i="2" s="1"/>
  <c r="D14" i="2"/>
  <c r="AF14" i="2" s="1"/>
  <c r="E14" i="2"/>
  <c r="AG14" i="2" s="1"/>
  <c r="F14" i="2"/>
  <c r="AI14" i="2" s="1"/>
  <c r="D15" i="2"/>
  <c r="AF15" i="2" s="1"/>
  <c r="E15" i="2"/>
  <c r="AG15" i="2" s="1"/>
  <c r="D16" i="2"/>
  <c r="AF16" i="2" s="1"/>
  <c r="E16" i="2"/>
  <c r="AG16" i="2" s="1"/>
  <c r="D17" i="2"/>
  <c r="AF17" i="2" s="1"/>
  <c r="E17" i="2"/>
  <c r="AG17" i="2" s="1"/>
  <c r="D18" i="2"/>
  <c r="AF18" i="2" s="1"/>
  <c r="E18" i="2"/>
  <c r="AG18" i="2" s="1"/>
  <c r="D19" i="2"/>
  <c r="AF19" i="2" s="1"/>
  <c r="E19" i="2"/>
  <c r="AG19" i="2" s="1"/>
  <c r="D20" i="2"/>
  <c r="AF20" i="2" s="1"/>
  <c r="E20" i="2"/>
  <c r="AG20" i="2" s="1"/>
  <c r="D21" i="2"/>
  <c r="AF21" i="2" s="1"/>
  <c r="E21" i="2"/>
  <c r="AG21" i="2" s="1"/>
  <c r="D22" i="2"/>
  <c r="AF22" i="2" s="1"/>
  <c r="E22" i="2"/>
  <c r="AG22" i="2" s="1"/>
  <c r="D23" i="2"/>
  <c r="AF23" i="2" s="1"/>
  <c r="E23" i="2"/>
  <c r="AG23" i="2" s="1"/>
  <c r="D5" i="2"/>
  <c r="AF5" i="2" s="1"/>
  <c r="E5" i="2"/>
  <c r="AG5" i="2" s="1"/>
  <c r="D6" i="2"/>
  <c r="AF6" i="2" s="1"/>
  <c r="E6" i="2"/>
  <c r="AG6" i="2" s="1"/>
  <c r="D7" i="2"/>
  <c r="AF7" i="2" s="1"/>
  <c r="E7" i="2"/>
  <c r="AG7" i="2" s="1"/>
  <c r="D8" i="2"/>
  <c r="AF8" i="2" s="1"/>
  <c r="E8" i="2"/>
  <c r="AG8" i="2" s="1"/>
  <c r="D9" i="2"/>
  <c r="AF9" i="2" s="1"/>
  <c r="E9" i="2"/>
  <c r="AG9" i="2" s="1"/>
  <c r="D10" i="2"/>
  <c r="AF10" i="2" s="1"/>
  <c r="E10" i="2"/>
  <c r="AG10" i="2" s="1"/>
  <c r="D11" i="2"/>
  <c r="AF11" i="2" s="1"/>
  <c r="E11" i="2"/>
  <c r="AG11" i="2" s="1"/>
  <c r="D12" i="2"/>
  <c r="AF12" i="2" s="1"/>
  <c r="E12" i="2"/>
  <c r="AG12" i="2" s="1"/>
  <c r="D13" i="2"/>
  <c r="AF13" i="2" s="1"/>
  <c r="E13" i="2"/>
  <c r="AG13" i="2" s="1"/>
  <c r="F4" i="2"/>
  <c r="AI4" i="2" s="1"/>
  <c r="B109" i="1"/>
  <c r="B107" i="1"/>
  <c r="B105" i="1"/>
  <c r="B103" i="1"/>
  <c r="B101" i="1"/>
  <c r="B99" i="1"/>
  <c r="B97" i="1"/>
  <c r="B77" i="1"/>
  <c r="B43" i="1"/>
  <c r="B1" i="1"/>
  <c r="E4" i="2"/>
  <c r="AG4" i="2" s="1"/>
  <c r="D4" i="2"/>
  <c r="AF4" i="2" s="1"/>
  <c r="S96" i="2"/>
  <c r="G95" i="2"/>
  <c r="AJ95" i="2" s="1"/>
  <c r="AK5" i="2" l="1"/>
  <c r="AL5" i="2"/>
  <c r="AM5" i="2"/>
  <c r="AN5" i="2"/>
  <c r="S56" i="2"/>
  <c r="AK55" i="2"/>
  <c r="AL55" i="2"/>
  <c r="AM55" i="2"/>
  <c r="AN55" i="2"/>
  <c r="G96" i="2"/>
  <c r="AJ96" i="2" s="1"/>
  <c r="AN96" i="2"/>
  <c r="AM96" i="2"/>
  <c r="AL96" i="2"/>
  <c r="AK96" i="2"/>
  <c r="F15" i="2"/>
  <c r="AI15" i="2" s="1"/>
  <c r="AK15" i="2"/>
  <c r="AL15" i="2"/>
  <c r="AM15" i="2"/>
  <c r="AN15" i="2"/>
  <c r="B65" i="2"/>
  <c r="C64" i="8" s="1"/>
  <c r="AK65" i="2"/>
  <c r="AL65" i="2"/>
  <c r="AM65" i="2"/>
  <c r="AN65" i="2"/>
  <c r="F25" i="2"/>
  <c r="AI25" i="2" s="1"/>
  <c r="AK25" i="2"/>
  <c r="AL25" i="2"/>
  <c r="AM25" i="2"/>
  <c r="AN25" i="2"/>
  <c r="S76" i="2"/>
  <c r="AK75" i="2"/>
  <c r="AL75" i="2"/>
  <c r="AM75" i="2"/>
  <c r="AN75" i="2"/>
  <c r="S36" i="2"/>
  <c r="AK35" i="2"/>
  <c r="AL35" i="2"/>
  <c r="AM35" i="2"/>
  <c r="AN35" i="2"/>
  <c r="F85" i="2"/>
  <c r="AI85" i="2" s="1"/>
  <c r="AK85" i="2"/>
  <c r="AL85" i="2"/>
  <c r="AM85" i="2"/>
  <c r="AN85" i="2"/>
  <c r="AK45" i="2"/>
  <c r="AL45" i="2"/>
  <c r="AM45" i="2"/>
  <c r="AN45" i="2"/>
  <c r="C95" i="2"/>
  <c r="B94" i="6" s="1"/>
  <c r="AK95" i="2"/>
  <c r="AL95" i="2"/>
  <c r="AM95" i="2"/>
  <c r="AN95" i="2"/>
  <c r="U29" i="1"/>
  <c r="U31" i="1"/>
  <c r="U17" i="1"/>
  <c r="U33" i="1"/>
  <c r="H45" i="2"/>
  <c r="I45" i="2" s="1"/>
  <c r="A45" i="2" s="1"/>
  <c r="Z15" i="1"/>
  <c r="A84" i="2"/>
  <c r="R84" i="2"/>
  <c r="A54" i="2"/>
  <c r="R54" i="2"/>
  <c r="A94" i="2"/>
  <c r="R94" i="2"/>
  <c r="A64" i="2"/>
  <c r="AA64" i="2" s="1"/>
  <c r="R64" i="2"/>
  <c r="A74" i="2"/>
  <c r="AA74" i="2" s="1"/>
  <c r="R74" i="2"/>
  <c r="A34" i="2"/>
  <c r="R34" i="2"/>
  <c r="A44" i="2"/>
  <c r="AA44" i="2" s="1"/>
  <c r="R44" i="2"/>
  <c r="L84" i="2"/>
  <c r="P84" i="2"/>
  <c r="M84" i="2"/>
  <c r="N84" i="2"/>
  <c r="O84" i="2"/>
  <c r="J84" i="2"/>
  <c r="K84" i="2"/>
  <c r="Q84" i="2"/>
  <c r="M74" i="2"/>
  <c r="N74" i="2"/>
  <c r="O74" i="2"/>
  <c r="P74" i="2"/>
  <c r="Q74" i="2"/>
  <c r="K74" i="2"/>
  <c r="L74" i="2"/>
  <c r="J74" i="2"/>
  <c r="Q54" i="2"/>
  <c r="J54" i="2"/>
  <c r="K54" i="2"/>
  <c r="L54" i="2"/>
  <c r="M54" i="2"/>
  <c r="O54" i="2"/>
  <c r="P54" i="2"/>
  <c r="N54" i="2"/>
  <c r="M34" i="2"/>
  <c r="N34" i="2"/>
  <c r="O34" i="2"/>
  <c r="P34" i="2"/>
  <c r="Q34" i="2"/>
  <c r="J34" i="2"/>
  <c r="K34" i="2"/>
  <c r="L34" i="2"/>
  <c r="O64" i="2"/>
  <c r="P64" i="2"/>
  <c r="Q64" i="2"/>
  <c r="J64" i="2"/>
  <c r="K64" i="2"/>
  <c r="N64" i="2"/>
  <c r="L64" i="2"/>
  <c r="M64" i="2"/>
  <c r="K44" i="2"/>
  <c r="L44" i="2"/>
  <c r="M44" i="2"/>
  <c r="N44" i="2"/>
  <c r="O44" i="2"/>
  <c r="P44" i="2"/>
  <c r="J44" i="2"/>
  <c r="Q44" i="2"/>
  <c r="J94" i="2"/>
  <c r="K94" i="2"/>
  <c r="N94" i="2"/>
  <c r="L94" i="2"/>
  <c r="M94" i="2"/>
  <c r="P94" i="2"/>
  <c r="Q94" i="2"/>
  <c r="O94" i="2"/>
  <c r="L4" i="2"/>
  <c r="B93" i="8"/>
  <c r="AB94" i="2"/>
  <c r="I54" i="7"/>
  <c r="AD54" i="2"/>
  <c r="C23" i="6"/>
  <c r="AD24" i="2"/>
  <c r="B43" i="5"/>
  <c r="AB44" i="2"/>
  <c r="B54" i="7"/>
  <c r="AB54" i="2"/>
  <c r="E63" i="8"/>
  <c r="AD64" i="2"/>
  <c r="B33" i="8"/>
  <c r="AB34" i="2"/>
  <c r="B23" i="6"/>
  <c r="AB24" i="2"/>
  <c r="B63" i="5"/>
  <c r="AB64" i="2"/>
  <c r="J73" i="5"/>
  <c r="AD74" i="2"/>
  <c r="B73" i="8"/>
  <c r="AB74" i="2"/>
  <c r="L43" i="8"/>
  <c r="T43" i="8" s="1"/>
  <c r="AD44" i="2"/>
  <c r="B13" i="8"/>
  <c r="AB14" i="2"/>
  <c r="D83" i="5"/>
  <c r="AD84" i="2"/>
  <c r="Q94" i="7"/>
  <c r="AD94" i="2"/>
  <c r="F95" i="2"/>
  <c r="AI95" i="2" s="1"/>
  <c r="F35" i="2"/>
  <c r="AI35" i="2" s="1"/>
  <c r="C3" i="6"/>
  <c r="AD4" i="2"/>
  <c r="B3" i="8"/>
  <c r="AB4" i="2"/>
  <c r="G85" i="2"/>
  <c r="AJ85" i="2" s="1"/>
  <c r="B45" i="2"/>
  <c r="F45" i="2"/>
  <c r="AI45" i="2" s="1"/>
  <c r="C35" i="2"/>
  <c r="B34" i="5" s="1"/>
  <c r="H95" i="2"/>
  <c r="I95" i="2" s="1"/>
  <c r="A1" i="7"/>
  <c r="A1" i="6"/>
  <c r="G45" i="2"/>
  <c r="AJ45" i="2" s="1"/>
  <c r="C45" i="2"/>
  <c r="S46" i="2"/>
  <c r="F96" i="2"/>
  <c r="AI96" i="2" s="1"/>
  <c r="H96" i="2"/>
  <c r="I96" i="2" s="1"/>
  <c r="B95" i="2"/>
  <c r="B96" i="2"/>
  <c r="E96" i="7" s="1"/>
  <c r="S97" i="2"/>
  <c r="B35" i="2"/>
  <c r="H75" i="2"/>
  <c r="I75" i="2" s="1"/>
  <c r="G75" i="2"/>
  <c r="AJ75" i="2" s="1"/>
  <c r="B75" i="2"/>
  <c r="Q75" i="7" s="1"/>
  <c r="C96" i="2"/>
  <c r="C75" i="2"/>
  <c r="C55" i="2"/>
  <c r="B54" i="8" s="1"/>
  <c r="Z34" i="2"/>
  <c r="F56" i="2"/>
  <c r="AI56" i="2" s="1"/>
  <c r="B85" i="2"/>
  <c r="B55" i="2"/>
  <c r="S16" i="2"/>
  <c r="H15" i="2"/>
  <c r="I15" i="2" s="1"/>
  <c r="S86" i="2"/>
  <c r="C85" i="2"/>
  <c r="S26" i="2"/>
  <c r="G35" i="2"/>
  <c r="AJ35" i="2" s="1"/>
  <c r="H35" i="2"/>
  <c r="I35" i="2" s="1"/>
  <c r="H85" i="2"/>
  <c r="I85" i="2" s="1"/>
  <c r="G55" i="2"/>
  <c r="AJ55" i="2" s="1"/>
  <c r="G15" i="2"/>
  <c r="AJ15" i="2" s="1"/>
  <c r="F75" i="2"/>
  <c r="AI75" i="2" s="1"/>
  <c r="B25" i="2"/>
  <c r="C24" i="6" s="1"/>
  <c r="J4" i="2"/>
  <c r="K4" i="2"/>
  <c r="M4" i="2"/>
  <c r="O4" i="2"/>
  <c r="N4" i="2"/>
  <c r="Q4" i="2"/>
  <c r="P4" i="2"/>
  <c r="P64" i="7"/>
  <c r="D63" i="8"/>
  <c r="B23" i="5"/>
  <c r="B23" i="8"/>
  <c r="D64" i="7"/>
  <c r="C93" i="8"/>
  <c r="B53" i="5"/>
  <c r="L93" i="6"/>
  <c r="B53" i="6"/>
  <c r="D93" i="8"/>
  <c r="B53" i="8"/>
  <c r="C93" i="6"/>
  <c r="E93" i="6"/>
  <c r="B43" i="8"/>
  <c r="Z54" i="2"/>
  <c r="Z14" i="2"/>
  <c r="L13" i="6" s="1"/>
  <c r="L43" i="6"/>
  <c r="D53" i="6"/>
  <c r="D53" i="8"/>
  <c r="C54" i="7"/>
  <c r="B4" i="7"/>
  <c r="B24" i="7"/>
  <c r="E23" i="5"/>
  <c r="Z4" i="2"/>
  <c r="L3" i="6" s="1"/>
  <c r="C23" i="8"/>
  <c r="I23" i="5"/>
  <c r="L23" i="6"/>
  <c r="J23" i="8"/>
  <c r="D23" i="5"/>
  <c r="P24" i="7"/>
  <c r="E23" i="6"/>
  <c r="D23" i="8"/>
  <c r="C3" i="8"/>
  <c r="C24" i="7"/>
  <c r="C23" i="5"/>
  <c r="I23" i="8"/>
  <c r="D23" i="6"/>
  <c r="Y24" i="7"/>
  <c r="L23" i="8"/>
  <c r="P23" i="8" s="1"/>
  <c r="I3" i="5"/>
  <c r="I24" i="7"/>
  <c r="J23" i="5"/>
  <c r="T23" i="6"/>
  <c r="Q24" i="7"/>
  <c r="E24" i="7"/>
  <c r="E23" i="8"/>
  <c r="J3" i="8"/>
  <c r="D24" i="7"/>
  <c r="C74" i="7"/>
  <c r="B93" i="6"/>
  <c r="J63" i="8"/>
  <c r="E54" i="7"/>
  <c r="E64" i="7"/>
  <c r="I64" i="7"/>
  <c r="D54" i="7"/>
  <c r="C64" i="7"/>
  <c r="L63" i="8"/>
  <c r="D63" i="6"/>
  <c r="B94" i="7"/>
  <c r="I63" i="8"/>
  <c r="Z64" i="2"/>
  <c r="E63" i="5"/>
  <c r="Q64" i="7"/>
  <c r="E63" i="6"/>
  <c r="C63" i="6"/>
  <c r="L63" i="6"/>
  <c r="B93" i="5"/>
  <c r="C63" i="5"/>
  <c r="E43" i="8"/>
  <c r="D74" i="7"/>
  <c r="E73" i="5"/>
  <c r="L73" i="6"/>
  <c r="B13" i="6"/>
  <c r="D73" i="5"/>
  <c r="P74" i="7"/>
  <c r="L73" i="8"/>
  <c r="R73" i="8" s="1"/>
  <c r="D73" i="8"/>
  <c r="E73" i="6"/>
  <c r="C73" i="8"/>
  <c r="E74" i="7"/>
  <c r="I73" i="8"/>
  <c r="C73" i="6"/>
  <c r="J73" i="8"/>
  <c r="C73" i="5"/>
  <c r="D73" i="6"/>
  <c r="Q74" i="7"/>
  <c r="E73" i="8"/>
  <c r="I74" i="7"/>
  <c r="I73" i="5"/>
  <c r="I3" i="8"/>
  <c r="D3" i="5"/>
  <c r="E3" i="5"/>
  <c r="E3" i="6"/>
  <c r="B74" i="7"/>
  <c r="L3" i="8"/>
  <c r="Q3" i="8" s="1"/>
  <c r="Q4" i="7"/>
  <c r="T3" i="6"/>
  <c r="D3" i="6"/>
  <c r="E4" i="7"/>
  <c r="D3" i="8"/>
  <c r="I4" i="7"/>
  <c r="Y4" i="7"/>
  <c r="D4" i="7"/>
  <c r="P4" i="7"/>
  <c r="E3" i="8"/>
  <c r="B73" i="5"/>
  <c r="C3" i="5"/>
  <c r="C4" i="7"/>
  <c r="B73" i="6"/>
  <c r="I44" i="7"/>
  <c r="C43" i="6"/>
  <c r="Y44" i="7"/>
  <c r="I43" i="5"/>
  <c r="C43" i="8"/>
  <c r="J43" i="8"/>
  <c r="D43" i="6"/>
  <c r="P44" i="7"/>
  <c r="E43" i="6"/>
  <c r="I43" i="8"/>
  <c r="C43" i="5"/>
  <c r="Z24" i="2"/>
  <c r="Z94" i="2"/>
  <c r="B63" i="6"/>
  <c r="B33" i="6"/>
  <c r="C53" i="5"/>
  <c r="C53" i="8"/>
  <c r="I53" i="5"/>
  <c r="B3" i="5"/>
  <c r="P54" i="7"/>
  <c r="B3" i="6"/>
  <c r="C53" i="6"/>
  <c r="J53" i="8"/>
  <c r="Q54" i="7"/>
  <c r="I33" i="8"/>
  <c r="C34" i="7"/>
  <c r="Q34" i="7"/>
  <c r="E33" i="5"/>
  <c r="L33" i="8"/>
  <c r="N33" i="8" s="1"/>
  <c r="C33" i="5"/>
  <c r="E33" i="6"/>
  <c r="C33" i="8"/>
  <c r="J33" i="8"/>
  <c r="J33" i="5"/>
  <c r="I33" i="5"/>
  <c r="D33" i="8"/>
  <c r="C33" i="6"/>
  <c r="D33" i="6"/>
  <c r="D34" i="7"/>
  <c r="E34" i="7"/>
  <c r="D33" i="5"/>
  <c r="T33" i="6"/>
  <c r="P34" i="7"/>
  <c r="L33" i="6"/>
  <c r="I34" i="7"/>
  <c r="Y34" i="7"/>
  <c r="E33" i="8"/>
  <c r="H76" i="2"/>
  <c r="I76" i="2" s="1"/>
  <c r="C76" i="2"/>
  <c r="AB76" i="2" s="1"/>
  <c r="S77" i="2"/>
  <c r="B76" i="2"/>
  <c r="F76" i="2"/>
  <c r="AI76" i="2" s="1"/>
  <c r="G76" i="2"/>
  <c r="AJ76" i="2" s="1"/>
  <c r="C5" i="2"/>
  <c r="AB5" i="2" s="1"/>
  <c r="G5" i="2"/>
  <c r="AJ5" i="2" s="1"/>
  <c r="F5" i="2"/>
  <c r="AI5" i="2" s="1"/>
  <c r="S6" i="2"/>
  <c r="B5" i="2"/>
  <c r="H5" i="2"/>
  <c r="G26" i="2"/>
  <c r="AJ26" i="2" s="1"/>
  <c r="F40" i="1"/>
  <c r="I40" i="1" s="1"/>
  <c r="I42" i="1" s="1"/>
  <c r="B97" i="2"/>
  <c r="AD97" i="2" s="1"/>
  <c r="S98" i="2"/>
  <c r="B34" i="7"/>
  <c r="B33" i="5"/>
  <c r="D63" i="5"/>
  <c r="C63" i="8"/>
  <c r="I63" i="5"/>
  <c r="J63" i="5"/>
  <c r="G65" i="2"/>
  <c r="AJ65" i="2" s="1"/>
  <c r="H65" i="2"/>
  <c r="I65" i="2" s="1"/>
  <c r="S66" i="2"/>
  <c r="F65" i="2"/>
  <c r="AI65" i="2" s="1"/>
  <c r="C65" i="2"/>
  <c r="B36" i="2"/>
  <c r="H36" i="2"/>
  <c r="I36" i="2" s="1"/>
  <c r="S37" i="2"/>
  <c r="C36" i="2"/>
  <c r="G36" i="2"/>
  <c r="AJ36" i="2" s="1"/>
  <c r="F36" i="2"/>
  <c r="AI36" i="2" s="1"/>
  <c r="B14" i="7"/>
  <c r="B13" i="5"/>
  <c r="L93" i="8"/>
  <c r="D93" i="6"/>
  <c r="I93" i="5"/>
  <c r="C93" i="5"/>
  <c r="C94" i="7"/>
  <c r="D94" i="7"/>
  <c r="J93" i="8"/>
  <c r="I93" i="8"/>
  <c r="E93" i="8"/>
  <c r="E93" i="5"/>
  <c r="I94" i="7"/>
  <c r="E94" i="7"/>
  <c r="J93" i="5"/>
  <c r="D93" i="5"/>
  <c r="P94" i="7"/>
  <c r="B1" i="6"/>
  <c r="K2" i="5"/>
  <c r="B1" i="5"/>
  <c r="R2" i="7"/>
  <c r="B1" i="8"/>
  <c r="L1" i="8" s="1"/>
  <c r="G56" i="2"/>
  <c r="AJ56" i="2" s="1"/>
  <c r="C56" i="2"/>
  <c r="AB56" i="2" s="1"/>
  <c r="S57" i="2"/>
  <c r="H56" i="2"/>
  <c r="I56" i="2" s="1"/>
  <c r="B56" i="2"/>
  <c r="F55" i="2"/>
  <c r="AI55" i="2" s="1"/>
  <c r="A1" i="5"/>
  <c r="B15" i="2"/>
  <c r="C15" i="2"/>
  <c r="AB15" i="2" s="1"/>
  <c r="G25" i="2"/>
  <c r="AJ25" i="2" s="1"/>
  <c r="C25" i="2"/>
  <c r="AB25" i="2" s="1"/>
  <c r="H25" i="2"/>
  <c r="I25" i="2" s="1"/>
  <c r="R25" i="2" s="1"/>
  <c r="H55" i="2"/>
  <c r="I55" i="2" s="1"/>
  <c r="E13" i="6"/>
  <c r="D13" i="6"/>
  <c r="P14" i="7"/>
  <c r="I14" i="7"/>
  <c r="I13" i="8"/>
  <c r="Q14" i="7"/>
  <c r="D13" i="5"/>
  <c r="I13" i="5"/>
  <c r="E13" i="8"/>
  <c r="J13" i="8"/>
  <c r="E13" i="5"/>
  <c r="D13" i="8"/>
  <c r="C13" i="6"/>
  <c r="D14" i="7"/>
  <c r="C14" i="7"/>
  <c r="E14" i="7"/>
  <c r="Y14" i="7"/>
  <c r="C13" i="8"/>
  <c r="L13" i="8"/>
  <c r="T13" i="6"/>
  <c r="J83" i="8"/>
  <c r="P84" i="7"/>
  <c r="I84" i="7"/>
  <c r="C83" i="8"/>
  <c r="C83" i="5"/>
  <c r="D83" i="6"/>
  <c r="I83" i="8"/>
  <c r="E83" i="6"/>
  <c r="C83" i="6"/>
  <c r="E83" i="8"/>
  <c r="D83" i="8"/>
  <c r="E83" i="5"/>
  <c r="L83" i="6"/>
  <c r="I83" i="5"/>
  <c r="Q84" i="7"/>
  <c r="L83" i="8"/>
  <c r="C84" i="7"/>
  <c r="D84" i="7"/>
  <c r="E84" i="7"/>
  <c r="J83" i="5"/>
  <c r="Z74" i="2"/>
  <c r="C13" i="5"/>
  <c r="Z44" i="2"/>
  <c r="B83" i="5"/>
  <c r="B83" i="8"/>
  <c r="B83" i="6"/>
  <c r="B84" i="7"/>
  <c r="Z84" i="2"/>
  <c r="D43" i="8"/>
  <c r="D44" i="7"/>
  <c r="Q44" i="7"/>
  <c r="D43" i="5"/>
  <c r="E44" i="7"/>
  <c r="C44" i="7"/>
  <c r="E43" i="5"/>
  <c r="T43" i="6"/>
  <c r="L53" i="8"/>
  <c r="E53" i="8"/>
  <c r="D53" i="5"/>
  <c r="J53" i="5"/>
  <c r="L53" i="6"/>
  <c r="E53" i="6"/>
  <c r="I53" i="8"/>
  <c r="E53" i="5"/>
  <c r="B64" i="7"/>
  <c r="B63" i="8"/>
  <c r="J43" i="5"/>
  <c r="B44" i="7"/>
  <c r="B43" i="6"/>
  <c r="AD65" i="2" l="1"/>
  <c r="E64" i="8"/>
  <c r="E64" i="5"/>
  <c r="B94" i="5"/>
  <c r="B95" i="7"/>
  <c r="L64" i="6"/>
  <c r="I64" i="8"/>
  <c r="B94" i="8"/>
  <c r="AB95" i="2"/>
  <c r="E65" i="7"/>
  <c r="E64" i="6"/>
  <c r="I64" i="5"/>
  <c r="D64" i="5"/>
  <c r="D64" i="8"/>
  <c r="D64" i="6"/>
  <c r="J64" i="8"/>
  <c r="C65" i="7"/>
  <c r="D65" i="7"/>
  <c r="I65" i="7"/>
  <c r="C64" i="6"/>
  <c r="J64" i="5"/>
  <c r="P65" i="7"/>
  <c r="C64" i="5"/>
  <c r="Q65" i="7"/>
  <c r="L64" i="8"/>
  <c r="M64" i="8" s="1"/>
  <c r="C86" i="2"/>
  <c r="AB86" i="2" s="1"/>
  <c r="AN86" i="2"/>
  <c r="AL86" i="2"/>
  <c r="AM86" i="2"/>
  <c r="AK86" i="2"/>
  <c r="AN76" i="2"/>
  <c r="AL76" i="2"/>
  <c r="AK76" i="2"/>
  <c r="AM76" i="2"/>
  <c r="AK37" i="2"/>
  <c r="AL37" i="2"/>
  <c r="AM37" i="2"/>
  <c r="AN37" i="2"/>
  <c r="AK77" i="2"/>
  <c r="AL77" i="2"/>
  <c r="AM77" i="2"/>
  <c r="AN77" i="2"/>
  <c r="AN16" i="2"/>
  <c r="AK16" i="2"/>
  <c r="AL16" i="2"/>
  <c r="AM16" i="2"/>
  <c r="AN56" i="2"/>
  <c r="AL56" i="2"/>
  <c r="AK56" i="2"/>
  <c r="AM56" i="2"/>
  <c r="AK57" i="2"/>
  <c r="AL57" i="2"/>
  <c r="AM57" i="2"/>
  <c r="AN57" i="2"/>
  <c r="AN6" i="2"/>
  <c r="AK6" i="2"/>
  <c r="AM6" i="2"/>
  <c r="AL6" i="2"/>
  <c r="F46" i="2"/>
  <c r="AI46" i="2" s="1"/>
  <c r="AN46" i="2"/>
  <c r="AL46" i="2"/>
  <c r="AM46" i="2"/>
  <c r="AK46" i="2"/>
  <c r="AN66" i="2"/>
  <c r="AL66" i="2"/>
  <c r="AK66" i="2"/>
  <c r="AM66" i="2"/>
  <c r="AN36" i="2"/>
  <c r="AL36" i="2"/>
  <c r="AM36" i="2"/>
  <c r="AK36" i="2"/>
  <c r="AN98" i="2"/>
  <c r="AL98" i="2"/>
  <c r="AK98" i="2"/>
  <c r="AM98" i="2"/>
  <c r="AN26" i="2"/>
  <c r="AK26" i="2"/>
  <c r="AL26" i="2"/>
  <c r="AM26" i="2"/>
  <c r="H97" i="2"/>
  <c r="I97" i="2" s="1"/>
  <c r="A97" i="2" s="1"/>
  <c r="A96" i="5" s="1"/>
  <c r="AK97" i="2"/>
  <c r="AL97" i="2"/>
  <c r="AM97" i="2"/>
  <c r="AN97" i="2"/>
  <c r="J45" i="2"/>
  <c r="Q45" i="2"/>
  <c r="M45" i="2"/>
  <c r="Z45" i="2"/>
  <c r="L45" i="2"/>
  <c r="K45" i="2"/>
  <c r="O45" i="2"/>
  <c r="P45" i="2"/>
  <c r="N45" i="2"/>
  <c r="Z16" i="1"/>
  <c r="U15" i="1"/>
  <c r="R45" i="2"/>
  <c r="R4" i="2"/>
  <c r="A4" i="2" s="1"/>
  <c r="A3" i="8" s="1"/>
  <c r="A36" i="2"/>
  <c r="AA36" i="2" s="1"/>
  <c r="R36" i="2"/>
  <c r="A56" i="2"/>
  <c r="AA56" i="2" s="1"/>
  <c r="R56" i="2"/>
  <c r="A96" i="2"/>
  <c r="A95" i="8" s="1"/>
  <c r="R96" i="2"/>
  <c r="A76" i="2"/>
  <c r="R76" i="2"/>
  <c r="A85" i="2"/>
  <c r="A84" i="5" s="1"/>
  <c r="R85" i="2"/>
  <c r="A95" i="2"/>
  <c r="A94" i="5" s="1"/>
  <c r="R95" i="2"/>
  <c r="A65" i="2"/>
  <c r="AA65" i="2" s="1"/>
  <c r="R65" i="2"/>
  <c r="A35" i="2"/>
  <c r="AA35" i="2" s="1"/>
  <c r="R35" i="2"/>
  <c r="A75" i="2"/>
  <c r="R75" i="2"/>
  <c r="A55" i="2"/>
  <c r="AA55" i="2" s="1"/>
  <c r="R55" i="2"/>
  <c r="J13" i="5"/>
  <c r="S43" i="8"/>
  <c r="M43" i="8"/>
  <c r="E75" i="7"/>
  <c r="Q95" i="2"/>
  <c r="J95" i="2"/>
  <c r="K95" i="2"/>
  <c r="M95" i="2"/>
  <c r="L95" i="2"/>
  <c r="O95" i="2"/>
  <c r="N95" i="2"/>
  <c r="P95" i="2"/>
  <c r="K76" i="2"/>
  <c r="L76" i="2"/>
  <c r="M76" i="2"/>
  <c r="N76" i="2"/>
  <c r="O76" i="2"/>
  <c r="P76" i="2"/>
  <c r="Q76" i="2"/>
  <c r="J76" i="2"/>
  <c r="P96" i="2"/>
  <c r="L96" i="2"/>
  <c r="Q96" i="2"/>
  <c r="J96" i="2"/>
  <c r="K96" i="2"/>
  <c r="N96" i="2"/>
  <c r="O96" i="2"/>
  <c r="M96" i="2"/>
  <c r="J74" i="5"/>
  <c r="Z35" i="2"/>
  <c r="L35" i="2"/>
  <c r="M35" i="2"/>
  <c r="N35" i="2"/>
  <c r="O35" i="2"/>
  <c r="P35" i="2"/>
  <c r="J35" i="2"/>
  <c r="Q35" i="2"/>
  <c r="K35" i="2"/>
  <c r="L75" i="2"/>
  <c r="M75" i="2"/>
  <c r="N75" i="2"/>
  <c r="O75" i="2"/>
  <c r="P75" i="2"/>
  <c r="K75" i="2"/>
  <c r="J75" i="2"/>
  <c r="Q75" i="2"/>
  <c r="N65" i="2"/>
  <c r="O65" i="2"/>
  <c r="P65" i="2"/>
  <c r="Q65" i="2"/>
  <c r="J65" i="2"/>
  <c r="K65" i="2"/>
  <c r="L65" i="2"/>
  <c r="M65" i="2"/>
  <c r="P55" i="2"/>
  <c r="Q55" i="2"/>
  <c r="J55" i="2"/>
  <c r="K55" i="2"/>
  <c r="L55" i="2"/>
  <c r="M55" i="2"/>
  <c r="N55" i="2"/>
  <c r="O55" i="2"/>
  <c r="K36" i="2"/>
  <c r="L36" i="2"/>
  <c r="M36" i="2"/>
  <c r="N36" i="2"/>
  <c r="O36" i="2"/>
  <c r="J36" i="2"/>
  <c r="P36" i="2"/>
  <c r="Q36" i="2"/>
  <c r="C74" i="5"/>
  <c r="D74" i="8"/>
  <c r="K85" i="2"/>
  <c r="L85" i="2"/>
  <c r="M85" i="2"/>
  <c r="N85" i="2"/>
  <c r="O85" i="2"/>
  <c r="Q85" i="2"/>
  <c r="J85" i="2"/>
  <c r="P85" i="2"/>
  <c r="O56" i="2"/>
  <c r="P56" i="2"/>
  <c r="Q56" i="2"/>
  <c r="J56" i="2"/>
  <c r="K56" i="2"/>
  <c r="M56" i="2"/>
  <c r="L56" i="2"/>
  <c r="N56" i="2"/>
  <c r="C74" i="6"/>
  <c r="I74" i="8"/>
  <c r="B34" i="8"/>
  <c r="B35" i="7"/>
  <c r="Z96" i="2"/>
  <c r="Q43" i="8"/>
  <c r="L74" i="6"/>
  <c r="E74" i="6"/>
  <c r="C74" i="8"/>
  <c r="E74" i="5"/>
  <c r="P75" i="7"/>
  <c r="D74" i="6"/>
  <c r="I74" i="5"/>
  <c r="D75" i="7"/>
  <c r="E74" i="8"/>
  <c r="L74" i="8"/>
  <c r="T74" i="8" s="1"/>
  <c r="C75" i="7"/>
  <c r="D74" i="5"/>
  <c r="J74" i="8"/>
  <c r="J3" i="5"/>
  <c r="E95" i="6"/>
  <c r="N43" i="8"/>
  <c r="P43" i="8"/>
  <c r="R43" i="8"/>
  <c r="D24" i="6"/>
  <c r="D95" i="6"/>
  <c r="I95" i="8"/>
  <c r="C96" i="7"/>
  <c r="J95" i="8"/>
  <c r="C95" i="6"/>
  <c r="D95" i="8"/>
  <c r="P96" i="7"/>
  <c r="J95" i="5"/>
  <c r="D95" i="5"/>
  <c r="O43" i="8"/>
  <c r="D15" i="7"/>
  <c r="AD15" i="2"/>
  <c r="B64" i="8"/>
  <c r="AB65" i="2"/>
  <c r="D4" i="5"/>
  <c r="AD5" i="2"/>
  <c r="Y35" i="7"/>
  <c r="AD35" i="2"/>
  <c r="B44" i="6"/>
  <c r="AB45" i="2"/>
  <c r="Y25" i="7"/>
  <c r="C75" i="8"/>
  <c r="AD76" i="2"/>
  <c r="D25" i="7"/>
  <c r="B85" i="7"/>
  <c r="AB85" i="2"/>
  <c r="B54" i="6"/>
  <c r="AB55" i="2"/>
  <c r="B35" i="5"/>
  <c r="AB36" i="2"/>
  <c r="A83" i="5"/>
  <c r="AA84" i="2"/>
  <c r="B75" i="7"/>
  <c r="AB75" i="2"/>
  <c r="E95" i="8"/>
  <c r="AD96" i="2"/>
  <c r="L24" i="6"/>
  <c r="AD25" i="2"/>
  <c r="D56" i="7"/>
  <c r="AD56" i="2"/>
  <c r="A44" i="8"/>
  <c r="AA45" i="2"/>
  <c r="J24" i="5"/>
  <c r="A53" i="8"/>
  <c r="AA54" i="2"/>
  <c r="B95" i="5"/>
  <c r="AB96" i="2"/>
  <c r="L94" i="8"/>
  <c r="S94" i="8" s="1"/>
  <c r="AD95" i="2"/>
  <c r="A93" i="5"/>
  <c r="AA94" i="2"/>
  <c r="I75" i="7"/>
  <c r="AD75" i="2"/>
  <c r="B34" i="6"/>
  <c r="AB35" i="2"/>
  <c r="E25" i="7"/>
  <c r="C35" i="6"/>
  <c r="AD36" i="2"/>
  <c r="C54" i="6"/>
  <c r="AD55" i="2"/>
  <c r="C24" i="8"/>
  <c r="A33" i="5"/>
  <c r="AA34" i="2"/>
  <c r="E84" i="6"/>
  <c r="AD85" i="2"/>
  <c r="I44" i="8"/>
  <c r="AD45" i="2"/>
  <c r="T24" i="6"/>
  <c r="E24" i="8"/>
  <c r="B55" i="7"/>
  <c r="C25" i="7"/>
  <c r="C97" i="2"/>
  <c r="B96" i="8" s="1"/>
  <c r="I24" i="5"/>
  <c r="D24" i="5"/>
  <c r="I24" i="8"/>
  <c r="B54" i="5"/>
  <c r="C24" i="5"/>
  <c r="B46" i="2"/>
  <c r="P25" i="7"/>
  <c r="J24" i="8"/>
  <c r="L24" i="8"/>
  <c r="S24" i="8" s="1"/>
  <c r="E24" i="6"/>
  <c r="I25" i="7"/>
  <c r="Q25" i="7"/>
  <c r="D24" i="8"/>
  <c r="E24" i="5"/>
  <c r="E94" i="5"/>
  <c r="D94" i="8"/>
  <c r="Z95" i="2"/>
  <c r="D95" i="7"/>
  <c r="I94" i="5"/>
  <c r="C94" i="8"/>
  <c r="Q96" i="7"/>
  <c r="D96" i="7"/>
  <c r="L95" i="6"/>
  <c r="C95" i="8"/>
  <c r="E95" i="5"/>
  <c r="C95" i="5"/>
  <c r="I95" i="5"/>
  <c r="I96" i="7"/>
  <c r="L95" i="8"/>
  <c r="Q95" i="8" s="1"/>
  <c r="I45" i="7"/>
  <c r="I44" i="5"/>
  <c r="D44" i="6"/>
  <c r="D45" i="7"/>
  <c r="C44" i="6"/>
  <c r="P45" i="7"/>
  <c r="E44" i="8"/>
  <c r="E44" i="5"/>
  <c r="J44" i="8"/>
  <c r="E34" i="5"/>
  <c r="E35" i="7"/>
  <c r="L34" i="8"/>
  <c r="P34" i="8" s="1"/>
  <c r="Q35" i="7"/>
  <c r="J34" i="5"/>
  <c r="D94" i="6"/>
  <c r="J94" i="5"/>
  <c r="C95" i="7"/>
  <c r="E94" i="6"/>
  <c r="C94" i="5"/>
  <c r="E94" i="8"/>
  <c r="E95" i="7"/>
  <c r="I94" i="8"/>
  <c r="P95" i="7"/>
  <c r="C94" i="6"/>
  <c r="Q95" i="7"/>
  <c r="J94" i="8"/>
  <c r="D94" i="5"/>
  <c r="L94" i="6"/>
  <c r="I95" i="7"/>
  <c r="C34" i="8"/>
  <c r="C35" i="7"/>
  <c r="E34" i="8"/>
  <c r="D35" i="7"/>
  <c r="I34" i="8"/>
  <c r="E34" i="6"/>
  <c r="P35" i="7"/>
  <c r="T34" i="6"/>
  <c r="D34" i="5"/>
  <c r="D34" i="8"/>
  <c r="J44" i="5"/>
  <c r="C44" i="8"/>
  <c r="L44" i="6"/>
  <c r="J54" i="8"/>
  <c r="Y45" i="7"/>
  <c r="D44" i="5"/>
  <c r="C44" i="5"/>
  <c r="Q45" i="7"/>
  <c r="T44" i="6"/>
  <c r="D44" i="8"/>
  <c r="C45" i="7"/>
  <c r="L44" i="8"/>
  <c r="T44" i="8" s="1"/>
  <c r="E45" i="7"/>
  <c r="E44" i="6"/>
  <c r="E84" i="5"/>
  <c r="C84" i="6"/>
  <c r="G46" i="2"/>
  <c r="AJ46" i="2" s="1"/>
  <c r="C85" i="7"/>
  <c r="D84" i="6"/>
  <c r="L84" i="8"/>
  <c r="T84" i="8" s="1"/>
  <c r="I35" i="7"/>
  <c r="D34" i="6"/>
  <c r="L34" i="6"/>
  <c r="C34" i="5"/>
  <c r="S47" i="2"/>
  <c r="B44" i="8"/>
  <c r="B45" i="7"/>
  <c r="C46" i="2"/>
  <c r="B44" i="5"/>
  <c r="I34" i="5"/>
  <c r="B74" i="5"/>
  <c r="C34" i="6"/>
  <c r="J34" i="8"/>
  <c r="H46" i="2"/>
  <c r="I46" i="2" s="1"/>
  <c r="F97" i="2"/>
  <c r="AI97" i="2" s="1"/>
  <c r="B95" i="6"/>
  <c r="Z75" i="2"/>
  <c r="B96" i="7"/>
  <c r="B95" i="8"/>
  <c r="G97" i="2"/>
  <c r="AJ97" i="2" s="1"/>
  <c r="Q55" i="7"/>
  <c r="C54" i="8"/>
  <c r="B74" i="6"/>
  <c r="J54" i="5"/>
  <c r="B74" i="8"/>
  <c r="I54" i="5"/>
  <c r="B84" i="6"/>
  <c r="S87" i="2"/>
  <c r="H86" i="2"/>
  <c r="I86" i="2" s="1"/>
  <c r="B86" i="2"/>
  <c r="D85" i="8" s="1"/>
  <c r="Z85" i="2"/>
  <c r="Z15" i="2"/>
  <c r="L14" i="6" s="1"/>
  <c r="J84" i="8"/>
  <c r="D84" i="5"/>
  <c r="D54" i="6"/>
  <c r="Q85" i="7"/>
  <c r="E54" i="6"/>
  <c r="L84" i="6"/>
  <c r="E55" i="7"/>
  <c r="D54" i="5"/>
  <c r="D54" i="8"/>
  <c r="D85" i="7"/>
  <c r="I54" i="8"/>
  <c r="P55" i="7"/>
  <c r="J84" i="5"/>
  <c r="D84" i="8"/>
  <c r="C55" i="7"/>
  <c r="E54" i="5"/>
  <c r="E84" i="8"/>
  <c r="E54" i="8"/>
  <c r="L54" i="8"/>
  <c r="R54" i="8" s="1"/>
  <c r="L54" i="6"/>
  <c r="I85" i="7"/>
  <c r="I84" i="5"/>
  <c r="C84" i="5"/>
  <c r="I55" i="7"/>
  <c r="D55" i="7"/>
  <c r="C54" i="5"/>
  <c r="I84" i="8"/>
  <c r="C84" i="8"/>
  <c r="P85" i="7"/>
  <c r="E85" i="7"/>
  <c r="B84" i="5"/>
  <c r="B84" i="8"/>
  <c r="G86" i="2"/>
  <c r="AJ86" i="2" s="1"/>
  <c r="F86" i="2"/>
  <c r="AI86" i="2" s="1"/>
  <c r="S17" i="2"/>
  <c r="C16" i="2"/>
  <c r="AB16" i="2" s="1"/>
  <c r="F16" i="2"/>
  <c r="AI16" i="2" s="1"/>
  <c r="H16" i="2"/>
  <c r="I16" i="2" s="1"/>
  <c r="B16" i="2"/>
  <c r="AD16" i="2" s="1"/>
  <c r="G16" i="2"/>
  <c r="AJ16" i="2" s="1"/>
  <c r="F26" i="2"/>
  <c r="AI26" i="2" s="1"/>
  <c r="B26" i="2"/>
  <c r="AD26" i="2" s="1"/>
  <c r="C26" i="2"/>
  <c r="AB26" i="2" s="1"/>
  <c r="S27" i="2"/>
  <c r="H26" i="2"/>
  <c r="I26" i="2" s="1"/>
  <c r="B64" i="6"/>
  <c r="A54" i="7"/>
  <c r="A53" i="6"/>
  <c r="A53" i="5"/>
  <c r="A83" i="6"/>
  <c r="S73" i="8"/>
  <c r="L55" i="6"/>
  <c r="T23" i="8"/>
  <c r="M3" i="8"/>
  <c r="B35" i="8"/>
  <c r="S23" i="8"/>
  <c r="M23" i="8"/>
  <c r="Q23" i="8"/>
  <c r="R23" i="8"/>
  <c r="T3" i="8"/>
  <c r="R3" i="8"/>
  <c r="O3" i="8"/>
  <c r="P3" i="8"/>
  <c r="S3" i="8"/>
  <c r="N3" i="8"/>
  <c r="Q73" i="8"/>
  <c r="A93" i="6"/>
  <c r="P5" i="7"/>
  <c r="N23" i="8"/>
  <c r="O23" i="8"/>
  <c r="C55" i="5"/>
  <c r="E56" i="7"/>
  <c r="A94" i="7"/>
  <c r="D55" i="8"/>
  <c r="J55" i="5"/>
  <c r="I56" i="7"/>
  <c r="E14" i="5"/>
  <c r="A93" i="8"/>
  <c r="O63" i="8"/>
  <c r="M63" i="8"/>
  <c r="N63" i="8"/>
  <c r="P63" i="8"/>
  <c r="Q63" i="8"/>
  <c r="R63" i="8"/>
  <c r="T63" i="8"/>
  <c r="S63" i="8"/>
  <c r="E55" i="8"/>
  <c r="C56" i="7"/>
  <c r="J4" i="8"/>
  <c r="P15" i="7"/>
  <c r="C15" i="7"/>
  <c r="A45" i="7"/>
  <c r="E15" i="7"/>
  <c r="E14" i="8"/>
  <c r="A34" i="7"/>
  <c r="C14" i="6"/>
  <c r="Q33" i="8"/>
  <c r="C14" i="5"/>
  <c r="O73" i="8"/>
  <c r="M73" i="8"/>
  <c r="T73" i="8"/>
  <c r="N73" i="8"/>
  <c r="P73" i="8"/>
  <c r="D4" i="8"/>
  <c r="J35" i="8"/>
  <c r="I36" i="7"/>
  <c r="C4" i="8"/>
  <c r="A33" i="6"/>
  <c r="A44" i="6"/>
  <c r="A33" i="8"/>
  <c r="A44" i="5"/>
  <c r="E5" i="7"/>
  <c r="Q76" i="7"/>
  <c r="I5" i="7"/>
  <c r="I4" i="5"/>
  <c r="D35" i="8"/>
  <c r="A83" i="8"/>
  <c r="A84" i="7"/>
  <c r="Z55" i="2"/>
  <c r="C37" i="2"/>
  <c r="AB37" i="2" s="1"/>
  <c r="S38" i="2"/>
  <c r="B37" i="2"/>
  <c r="AD37" i="2" s="1"/>
  <c r="F37" i="2"/>
  <c r="AI37" i="2" s="1"/>
  <c r="H37" i="2"/>
  <c r="I37" i="2" s="1"/>
  <c r="G37" i="2"/>
  <c r="AJ37" i="2" s="1"/>
  <c r="D76" i="7"/>
  <c r="D75" i="8"/>
  <c r="E75" i="6"/>
  <c r="C75" i="6"/>
  <c r="Q15" i="7"/>
  <c r="D14" i="6"/>
  <c r="T14" i="6"/>
  <c r="I14" i="5"/>
  <c r="D14" i="8"/>
  <c r="J14" i="8"/>
  <c r="I15" i="7"/>
  <c r="L14" i="8"/>
  <c r="R14" i="8" s="1"/>
  <c r="Y15" i="7"/>
  <c r="E14" i="6"/>
  <c r="D14" i="5"/>
  <c r="I14" i="8"/>
  <c r="C14" i="8"/>
  <c r="B66" i="2"/>
  <c r="AD66" i="2" s="1"/>
  <c r="F66" i="2"/>
  <c r="AI66" i="2" s="1"/>
  <c r="S67" i="2"/>
  <c r="H66" i="2"/>
  <c r="I66" i="2" s="1"/>
  <c r="C66" i="2"/>
  <c r="AB66" i="2" s="1"/>
  <c r="G66" i="2"/>
  <c r="AJ66" i="2" s="1"/>
  <c r="B98" i="2"/>
  <c r="AD98" i="2" s="1"/>
  <c r="H98" i="2"/>
  <c r="I98" i="2" s="1"/>
  <c r="S99" i="2"/>
  <c r="C98" i="2"/>
  <c r="AB98" i="2" s="1"/>
  <c r="F98" i="2"/>
  <c r="AI98" i="2" s="1"/>
  <c r="G98" i="2"/>
  <c r="AJ98" i="2" s="1"/>
  <c r="Z56" i="2"/>
  <c r="E76" i="7"/>
  <c r="E75" i="5"/>
  <c r="D75" i="5"/>
  <c r="C76" i="7"/>
  <c r="J75" i="8"/>
  <c r="I75" i="5"/>
  <c r="I75" i="8"/>
  <c r="I76" i="7"/>
  <c r="J75" i="5"/>
  <c r="L75" i="8"/>
  <c r="R75" i="8" s="1"/>
  <c r="D75" i="6"/>
  <c r="L75" i="6"/>
  <c r="P76" i="7"/>
  <c r="E75" i="8"/>
  <c r="C75" i="5"/>
  <c r="Z36" i="2"/>
  <c r="B24" i="8"/>
  <c r="B24" i="6"/>
  <c r="B25" i="7"/>
  <c r="B24" i="5"/>
  <c r="B14" i="6"/>
  <c r="B15" i="7"/>
  <c r="B14" i="8"/>
  <c r="B14" i="5"/>
  <c r="G57" i="2"/>
  <c r="AJ57" i="2" s="1"/>
  <c r="C57" i="2"/>
  <c r="AB57" i="2" s="1"/>
  <c r="B57" i="2"/>
  <c r="AD57" i="2" s="1"/>
  <c r="F57" i="2"/>
  <c r="AI57" i="2" s="1"/>
  <c r="H57" i="2"/>
  <c r="I57" i="2" s="1"/>
  <c r="S58" i="2"/>
  <c r="D35" i="5"/>
  <c r="E35" i="6"/>
  <c r="L35" i="6"/>
  <c r="D36" i="7"/>
  <c r="P36" i="7"/>
  <c r="L35" i="8"/>
  <c r="T35" i="6"/>
  <c r="D35" i="6"/>
  <c r="E36" i="7"/>
  <c r="Y36" i="7"/>
  <c r="I35" i="8"/>
  <c r="Q36" i="7"/>
  <c r="C36" i="7"/>
  <c r="I35" i="5"/>
  <c r="C35" i="8"/>
  <c r="C35" i="5"/>
  <c r="E35" i="5"/>
  <c r="E35" i="8"/>
  <c r="J35" i="5"/>
  <c r="B4" i="5"/>
  <c r="B4" i="8"/>
  <c r="B5" i="7"/>
  <c r="B4" i="6"/>
  <c r="H77" i="2"/>
  <c r="I77" i="2" s="1"/>
  <c r="S78" i="2"/>
  <c r="C77" i="2"/>
  <c r="AB77" i="2" s="1"/>
  <c r="G77" i="2"/>
  <c r="AJ77" i="2" s="1"/>
  <c r="B77" i="2"/>
  <c r="AD77" i="2" s="1"/>
  <c r="F77" i="2"/>
  <c r="AI77" i="2" s="1"/>
  <c r="B65" i="7"/>
  <c r="B55" i="5"/>
  <c r="B55" i="6"/>
  <c r="B56" i="7"/>
  <c r="B55" i="8"/>
  <c r="B75" i="8"/>
  <c r="B76" i="7"/>
  <c r="B75" i="6"/>
  <c r="B75" i="5"/>
  <c r="P33" i="8"/>
  <c r="M33" i="8"/>
  <c r="S33" i="8"/>
  <c r="T33" i="8"/>
  <c r="R33" i="8"/>
  <c r="O33" i="8"/>
  <c r="Z76" i="2"/>
  <c r="B64" i="5"/>
  <c r="I5" i="2"/>
  <c r="Z25" i="2"/>
  <c r="Z65" i="2"/>
  <c r="I96" i="5"/>
  <c r="D96" i="5"/>
  <c r="J96" i="5"/>
  <c r="E97" i="7"/>
  <c r="E96" i="8"/>
  <c r="C97" i="7"/>
  <c r="C96" i="6"/>
  <c r="I96" i="8"/>
  <c r="E96" i="5"/>
  <c r="D96" i="6"/>
  <c r="Q97" i="7"/>
  <c r="E96" i="6"/>
  <c r="L96" i="6"/>
  <c r="P97" i="7"/>
  <c r="L96" i="8"/>
  <c r="C96" i="8"/>
  <c r="I97" i="7"/>
  <c r="J96" i="8"/>
  <c r="D96" i="8"/>
  <c r="C96" i="5"/>
  <c r="D97" i="7"/>
  <c r="Q5" i="7"/>
  <c r="D5" i="7"/>
  <c r="T4" i="6"/>
  <c r="C4" i="6"/>
  <c r="Y5" i="7"/>
  <c r="E4" i="8"/>
  <c r="C4" i="5"/>
  <c r="C5" i="7"/>
  <c r="D4" i="6"/>
  <c r="E4" i="5"/>
  <c r="E4" i="6"/>
  <c r="I4" i="8"/>
  <c r="Q56" i="7"/>
  <c r="D55" i="5"/>
  <c r="E55" i="6"/>
  <c r="L55" i="8"/>
  <c r="E55" i="5"/>
  <c r="D55" i="6"/>
  <c r="P56" i="7"/>
  <c r="I55" i="8"/>
  <c r="J55" i="8"/>
  <c r="I55" i="5"/>
  <c r="C55" i="6"/>
  <c r="C55" i="8"/>
  <c r="M93" i="8"/>
  <c r="P93" i="8"/>
  <c r="T93" i="8"/>
  <c r="R93" i="8"/>
  <c r="S93" i="8"/>
  <c r="O93" i="8"/>
  <c r="N93" i="8"/>
  <c r="Q93" i="8"/>
  <c r="B35" i="6"/>
  <c r="B36" i="7"/>
  <c r="S7" i="2"/>
  <c r="H6" i="2"/>
  <c r="F6" i="2"/>
  <c r="AI6" i="2" s="1"/>
  <c r="B6" i="2"/>
  <c r="AD6" i="2" s="1"/>
  <c r="G6" i="2"/>
  <c r="AJ6" i="2" s="1"/>
  <c r="C6" i="2"/>
  <c r="AB6" i="2" s="1"/>
  <c r="A73" i="6"/>
  <c r="A74" i="7"/>
  <c r="A73" i="8"/>
  <c r="A73" i="5"/>
  <c r="A44" i="7"/>
  <c r="A43" i="5"/>
  <c r="A43" i="6"/>
  <c r="A43" i="8"/>
  <c r="N53" i="8"/>
  <c r="P53" i="8"/>
  <c r="R53" i="8"/>
  <c r="O53" i="8"/>
  <c r="T53" i="8"/>
  <c r="S53" i="8"/>
  <c r="M53" i="8"/>
  <c r="Q53" i="8"/>
  <c r="O83" i="8"/>
  <c r="T83" i="8"/>
  <c r="P83" i="8"/>
  <c r="R83" i="8"/>
  <c r="N83" i="8"/>
  <c r="S83" i="8"/>
  <c r="M83" i="8"/>
  <c r="Q83" i="8"/>
  <c r="A63" i="8"/>
  <c r="A63" i="6"/>
  <c r="A63" i="5"/>
  <c r="A64" i="7"/>
  <c r="P13" i="8"/>
  <c r="T13" i="8"/>
  <c r="R13" i="8"/>
  <c r="M13" i="8"/>
  <c r="O13" i="8"/>
  <c r="N13" i="8"/>
  <c r="Q13" i="8"/>
  <c r="S13" i="8"/>
  <c r="P97" i="2" l="1"/>
  <c r="B85" i="6"/>
  <c r="Z97" i="2"/>
  <c r="N97" i="2"/>
  <c r="L97" i="2"/>
  <c r="J97" i="2"/>
  <c r="Q97" i="2"/>
  <c r="R64" i="8"/>
  <c r="T64" i="8"/>
  <c r="P64" i="8"/>
  <c r="O64" i="8"/>
  <c r="O97" i="2"/>
  <c r="Q64" i="8"/>
  <c r="S64" i="8"/>
  <c r="B85" i="8"/>
  <c r="N64" i="8"/>
  <c r="B85" i="5"/>
  <c r="B86" i="7"/>
  <c r="K97" i="2"/>
  <c r="M97" i="2"/>
  <c r="AK67" i="2"/>
  <c r="AL67" i="2"/>
  <c r="AM67" i="2"/>
  <c r="AN67" i="2"/>
  <c r="AK99" i="2"/>
  <c r="AL99" i="2"/>
  <c r="AM99" i="2"/>
  <c r="AN99" i="2"/>
  <c r="AK7" i="2"/>
  <c r="AL7" i="2"/>
  <c r="AM7" i="2"/>
  <c r="AN7" i="2"/>
  <c r="AN78" i="2"/>
  <c r="AL78" i="2"/>
  <c r="AK78" i="2"/>
  <c r="AM78" i="2"/>
  <c r="S48" i="2"/>
  <c r="AK47" i="2"/>
  <c r="AL47" i="2"/>
  <c r="AM47" i="2"/>
  <c r="AN47" i="2"/>
  <c r="AN58" i="2"/>
  <c r="AM58" i="2"/>
  <c r="AK58" i="2"/>
  <c r="AL58" i="2"/>
  <c r="AK27" i="2"/>
  <c r="AL27" i="2"/>
  <c r="AM27" i="2"/>
  <c r="AN27" i="2"/>
  <c r="F87" i="2"/>
  <c r="AI87" i="2" s="1"/>
  <c r="AK87" i="2"/>
  <c r="AL87" i="2"/>
  <c r="AM87" i="2"/>
  <c r="AN87" i="2"/>
  <c r="AK17" i="2"/>
  <c r="AL17" i="2"/>
  <c r="AM17" i="2"/>
  <c r="AN17" i="2"/>
  <c r="AN38" i="2"/>
  <c r="AL38" i="2"/>
  <c r="AK38" i="2"/>
  <c r="AM38" i="2"/>
  <c r="R97" i="2"/>
  <c r="A85" i="7"/>
  <c r="J14" i="5"/>
  <c r="A84" i="6"/>
  <c r="A37" i="2"/>
  <c r="AA37" i="2" s="1"/>
  <c r="R37" i="2"/>
  <c r="A77" i="2"/>
  <c r="AA77" i="2" s="1"/>
  <c r="R77" i="2"/>
  <c r="A57" i="2"/>
  <c r="AA57" i="2" s="1"/>
  <c r="R57" i="2"/>
  <c r="A66" i="2"/>
  <c r="AA66" i="2" s="1"/>
  <c r="R66" i="2"/>
  <c r="AA85" i="2"/>
  <c r="A84" i="8"/>
  <c r="A26" i="2"/>
  <c r="AA26" i="2" s="1"/>
  <c r="R26" i="2"/>
  <c r="A46" i="2"/>
  <c r="AA46" i="2" s="1"/>
  <c r="R46" i="2"/>
  <c r="A86" i="2"/>
  <c r="R86" i="2"/>
  <c r="A98" i="2"/>
  <c r="AA98" i="2" s="1"/>
  <c r="R98" i="2"/>
  <c r="A4" i="7"/>
  <c r="O24" i="8"/>
  <c r="Q46" i="2"/>
  <c r="J46" i="2"/>
  <c r="K46" i="2"/>
  <c r="L46" i="2"/>
  <c r="M46" i="2"/>
  <c r="P46" i="2"/>
  <c r="N46" i="2"/>
  <c r="O46" i="2"/>
  <c r="M26" i="2"/>
  <c r="N26" i="2"/>
  <c r="O26" i="2"/>
  <c r="P26" i="2"/>
  <c r="Q26" i="2"/>
  <c r="K26" i="2"/>
  <c r="L26" i="2"/>
  <c r="J26" i="2"/>
  <c r="M66" i="2"/>
  <c r="N66" i="2"/>
  <c r="O66" i="2"/>
  <c r="P66" i="2"/>
  <c r="Q66" i="2"/>
  <c r="J66" i="2"/>
  <c r="L66" i="2"/>
  <c r="K66" i="2"/>
  <c r="J86" i="2"/>
  <c r="N86" i="2"/>
  <c r="K86" i="2"/>
  <c r="L86" i="2"/>
  <c r="M86" i="2"/>
  <c r="P86" i="2"/>
  <c r="O86" i="2"/>
  <c r="Q86" i="2"/>
  <c r="A3" i="5"/>
  <c r="J77" i="2"/>
  <c r="K77" i="2"/>
  <c r="L77" i="2"/>
  <c r="M77" i="2"/>
  <c r="N77" i="2"/>
  <c r="P77" i="2"/>
  <c r="O77" i="2"/>
  <c r="Q77" i="2"/>
  <c r="J37" i="2"/>
  <c r="K37" i="2"/>
  <c r="L37" i="2"/>
  <c r="M37" i="2"/>
  <c r="N37" i="2"/>
  <c r="O37" i="2"/>
  <c r="Q37" i="2"/>
  <c r="P37" i="2"/>
  <c r="A3" i="6"/>
  <c r="AA4" i="2"/>
  <c r="L4" i="8"/>
  <c r="N4" i="8" s="1"/>
  <c r="J5" i="2"/>
  <c r="K5" i="2"/>
  <c r="L5" i="2"/>
  <c r="M5" i="2"/>
  <c r="N5" i="2"/>
  <c r="O5" i="2"/>
  <c r="P5" i="2"/>
  <c r="Q5" i="2"/>
  <c r="N57" i="2"/>
  <c r="O57" i="2"/>
  <c r="P57" i="2"/>
  <c r="Q57" i="2"/>
  <c r="J57" i="2"/>
  <c r="M57" i="2"/>
  <c r="K57" i="2"/>
  <c r="L57" i="2"/>
  <c r="N98" i="2"/>
  <c r="O98" i="2"/>
  <c r="P98" i="2"/>
  <c r="Q98" i="2"/>
  <c r="L98" i="2"/>
  <c r="K98" i="2"/>
  <c r="J98" i="2"/>
  <c r="M98" i="2"/>
  <c r="M24" i="8"/>
  <c r="A95" i="6"/>
  <c r="AA96" i="2"/>
  <c r="A96" i="7"/>
  <c r="A95" i="5"/>
  <c r="S74" i="8"/>
  <c r="R74" i="8"/>
  <c r="O74" i="8"/>
  <c r="N74" i="8"/>
  <c r="M74" i="8"/>
  <c r="P74" i="8"/>
  <c r="Q74" i="8"/>
  <c r="A96" i="6"/>
  <c r="A97" i="7"/>
  <c r="A96" i="8"/>
  <c r="AA97" i="2"/>
  <c r="O94" i="8"/>
  <c r="M94" i="8"/>
  <c r="T94" i="8"/>
  <c r="P24" i="8"/>
  <c r="P94" i="8"/>
  <c r="Q24" i="8"/>
  <c r="N24" i="8"/>
  <c r="R24" i="8"/>
  <c r="T24" i="8"/>
  <c r="Q94" i="8"/>
  <c r="R94" i="8"/>
  <c r="N94" i="8"/>
  <c r="B96" i="5"/>
  <c r="B96" i="6"/>
  <c r="I46" i="7"/>
  <c r="AD46" i="2"/>
  <c r="E85" i="5"/>
  <c r="AD86" i="2"/>
  <c r="A75" i="7"/>
  <c r="AA75" i="2"/>
  <c r="B97" i="7"/>
  <c r="AB97" i="2"/>
  <c r="A76" i="7"/>
  <c r="AA76" i="2"/>
  <c r="A94" i="6"/>
  <c r="AA95" i="2"/>
  <c r="B45" i="6"/>
  <c r="AB46" i="2"/>
  <c r="E45" i="5"/>
  <c r="E45" i="8"/>
  <c r="L45" i="8"/>
  <c r="Q45" i="8" s="1"/>
  <c r="P46" i="7"/>
  <c r="J45" i="8"/>
  <c r="C45" i="5"/>
  <c r="T45" i="6"/>
  <c r="D46" i="7"/>
  <c r="Q46" i="7"/>
  <c r="D45" i="5"/>
  <c r="J45" i="5"/>
  <c r="Y46" i="7"/>
  <c r="D45" i="8"/>
  <c r="I45" i="5"/>
  <c r="E45" i="6"/>
  <c r="C45" i="6"/>
  <c r="I45" i="8"/>
  <c r="D45" i="6"/>
  <c r="C45" i="8"/>
  <c r="L45" i="6"/>
  <c r="C46" i="7"/>
  <c r="E46" i="7"/>
  <c r="M95" i="8"/>
  <c r="T34" i="8"/>
  <c r="S34" i="8"/>
  <c r="P95" i="8"/>
  <c r="S95" i="8"/>
  <c r="N34" i="8"/>
  <c r="N95" i="8"/>
  <c r="Q34" i="8"/>
  <c r="O95" i="8"/>
  <c r="R95" i="8"/>
  <c r="T95" i="8"/>
  <c r="O34" i="8"/>
  <c r="M34" i="8"/>
  <c r="R34" i="8"/>
  <c r="Q86" i="7"/>
  <c r="A95" i="7"/>
  <c r="L85" i="8"/>
  <c r="O85" i="8" s="1"/>
  <c r="A94" i="8"/>
  <c r="A74" i="8"/>
  <c r="A74" i="5"/>
  <c r="A74" i="6"/>
  <c r="H87" i="2"/>
  <c r="I87" i="2" s="1"/>
  <c r="R44" i="8"/>
  <c r="H47" i="2"/>
  <c r="I47" i="2" s="1"/>
  <c r="Q44" i="8"/>
  <c r="M44" i="8"/>
  <c r="O44" i="8"/>
  <c r="S44" i="8"/>
  <c r="N44" i="8"/>
  <c r="P44" i="8"/>
  <c r="M84" i="8"/>
  <c r="R84" i="8"/>
  <c r="Q84" i="8"/>
  <c r="S84" i="8"/>
  <c r="N84" i="8"/>
  <c r="P84" i="8"/>
  <c r="O84" i="8"/>
  <c r="B45" i="5"/>
  <c r="Z86" i="2"/>
  <c r="Z46" i="2"/>
  <c r="B46" i="7"/>
  <c r="B45" i="8"/>
  <c r="G47" i="2"/>
  <c r="AJ47" i="2" s="1"/>
  <c r="C47" i="2"/>
  <c r="AB47" i="2" s="1"/>
  <c r="F47" i="2"/>
  <c r="AI47" i="2" s="1"/>
  <c r="B47" i="2"/>
  <c r="AD47" i="2" s="1"/>
  <c r="P54" i="8"/>
  <c r="T54" i="8"/>
  <c r="S54" i="8"/>
  <c r="Q54" i="8"/>
  <c r="N54" i="8"/>
  <c r="M54" i="8"/>
  <c r="O54" i="8"/>
  <c r="G87" i="2"/>
  <c r="AJ87" i="2" s="1"/>
  <c r="S88" i="2"/>
  <c r="B87" i="2"/>
  <c r="C87" i="2"/>
  <c r="D85" i="6"/>
  <c r="J85" i="8"/>
  <c r="P86" i="7"/>
  <c r="D86" i="7"/>
  <c r="C85" i="6"/>
  <c r="I86" i="7"/>
  <c r="D85" i="5"/>
  <c r="E86" i="7"/>
  <c r="C85" i="8"/>
  <c r="E85" i="8"/>
  <c r="J85" i="5"/>
  <c r="I85" i="5"/>
  <c r="I85" i="8"/>
  <c r="L85" i="6"/>
  <c r="C86" i="7"/>
  <c r="C48" i="2"/>
  <c r="AB48" i="2" s="1"/>
  <c r="H48" i="2"/>
  <c r="I48" i="2" s="1"/>
  <c r="B48" i="2"/>
  <c r="AD48" i="2" s="1"/>
  <c r="S49" i="2"/>
  <c r="F48" i="2"/>
  <c r="AI48" i="2" s="1"/>
  <c r="G48" i="2"/>
  <c r="AJ48" i="2" s="1"/>
  <c r="C85" i="5"/>
  <c r="E85" i="6"/>
  <c r="A34" i="5"/>
  <c r="A34" i="6"/>
  <c r="A34" i="8"/>
  <c r="A35" i="7"/>
  <c r="B25" i="5"/>
  <c r="B25" i="6"/>
  <c r="B25" i="8"/>
  <c r="B26" i="7"/>
  <c r="C15" i="8"/>
  <c r="D15" i="6"/>
  <c r="Y16" i="7"/>
  <c r="Q16" i="7"/>
  <c r="E15" i="8"/>
  <c r="C16" i="7"/>
  <c r="I15" i="5"/>
  <c r="C15" i="5"/>
  <c r="J15" i="8"/>
  <c r="I16" i="7"/>
  <c r="L15" i="8"/>
  <c r="D16" i="7"/>
  <c r="T15" i="6"/>
  <c r="E15" i="6"/>
  <c r="E15" i="5"/>
  <c r="I15" i="8"/>
  <c r="D15" i="5"/>
  <c r="D15" i="8"/>
  <c r="P16" i="7"/>
  <c r="C15" i="6"/>
  <c r="E16" i="7"/>
  <c r="P26" i="7"/>
  <c r="E25" i="5"/>
  <c r="E25" i="6"/>
  <c r="C26" i="7"/>
  <c r="C25" i="6"/>
  <c r="C25" i="5"/>
  <c r="D25" i="8"/>
  <c r="C25" i="8"/>
  <c r="D25" i="5"/>
  <c r="I26" i="7"/>
  <c r="J25" i="8"/>
  <c r="I25" i="8"/>
  <c r="E25" i="8"/>
  <c r="E26" i="7"/>
  <c r="I25" i="5"/>
  <c r="Y26" i="7"/>
  <c r="T25" i="6"/>
  <c r="L25" i="6"/>
  <c r="J25" i="5"/>
  <c r="D26" i="7"/>
  <c r="Q26" i="7"/>
  <c r="D25" i="6"/>
  <c r="L25" i="8"/>
  <c r="B15" i="5"/>
  <c r="B15" i="6"/>
  <c r="B15" i="8"/>
  <c r="B16" i="7"/>
  <c r="Z26" i="2"/>
  <c r="Z16" i="2"/>
  <c r="J15" i="5" s="1"/>
  <c r="H27" i="2"/>
  <c r="I27" i="2" s="1"/>
  <c r="F27" i="2"/>
  <c r="AI27" i="2" s="1"/>
  <c r="C27" i="2"/>
  <c r="AB27" i="2" s="1"/>
  <c r="B27" i="2"/>
  <c r="AD27" i="2" s="1"/>
  <c r="G27" i="2"/>
  <c r="AJ27" i="2" s="1"/>
  <c r="S28" i="2"/>
  <c r="S18" i="2"/>
  <c r="H17" i="2"/>
  <c r="I17" i="2" s="1"/>
  <c r="F17" i="2"/>
  <c r="AI17" i="2" s="1"/>
  <c r="G17" i="2"/>
  <c r="AJ17" i="2" s="1"/>
  <c r="B17" i="2"/>
  <c r="AD17" i="2" s="1"/>
  <c r="C17" i="2"/>
  <c r="AB17" i="2" s="1"/>
  <c r="O75" i="8"/>
  <c r="A75" i="8"/>
  <c r="A75" i="5"/>
  <c r="A75" i="6"/>
  <c r="S14" i="8"/>
  <c r="M75" i="8"/>
  <c r="S75" i="8"/>
  <c r="P75" i="8"/>
  <c r="Q75" i="8"/>
  <c r="T75" i="8"/>
  <c r="I6" i="2"/>
  <c r="C57" i="7"/>
  <c r="Q57" i="7"/>
  <c r="I56" i="8"/>
  <c r="E57" i="7"/>
  <c r="D56" i="8"/>
  <c r="E56" i="6"/>
  <c r="D56" i="5"/>
  <c r="I57" i="7"/>
  <c r="D57" i="7"/>
  <c r="L56" i="6"/>
  <c r="I56" i="5"/>
  <c r="C56" i="8"/>
  <c r="P57" i="7"/>
  <c r="J56" i="5"/>
  <c r="D56" i="6"/>
  <c r="J56" i="8"/>
  <c r="E56" i="8"/>
  <c r="C56" i="6"/>
  <c r="E56" i="5"/>
  <c r="L56" i="8"/>
  <c r="C56" i="5"/>
  <c r="E65" i="8"/>
  <c r="I65" i="8"/>
  <c r="J65" i="5"/>
  <c r="C65" i="8"/>
  <c r="Q66" i="7"/>
  <c r="E66" i="7"/>
  <c r="C65" i="6"/>
  <c r="P66" i="7"/>
  <c r="L65" i="6"/>
  <c r="E65" i="5"/>
  <c r="E65" i="6"/>
  <c r="I66" i="7"/>
  <c r="J65" i="8"/>
  <c r="L65" i="8"/>
  <c r="I65" i="5"/>
  <c r="D65" i="8"/>
  <c r="C66" i="7"/>
  <c r="D66" i="7"/>
  <c r="D65" i="6"/>
  <c r="C65" i="5"/>
  <c r="D65" i="5"/>
  <c r="A64" i="6"/>
  <c r="A65" i="7"/>
  <c r="A64" i="5"/>
  <c r="A64" i="8"/>
  <c r="M14" i="8"/>
  <c r="O14" i="8"/>
  <c r="B56" i="6"/>
  <c r="B56" i="8"/>
  <c r="B57" i="7"/>
  <c r="B56" i="5"/>
  <c r="B65" i="8"/>
  <c r="B66" i="7"/>
  <c r="B65" i="5"/>
  <c r="B65" i="6"/>
  <c r="B38" i="2"/>
  <c r="AD38" i="2" s="1"/>
  <c r="H38" i="2"/>
  <c r="I38" i="2" s="1"/>
  <c r="F38" i="2"/>
  <c r="AI38" i="2" s="1"/>
  <c r="S39" i="2"/>
  <c r="G38" i="2"/>
  <c r="AJ38" i="2" s="1"/>
  <c r="C38" i="2"/>
  <c r="AB38" i="2" s="1"/>
  <c r="Q14" i="8"/>
  <c r="H7" i="2"/>
  <c r="I7" i="2" s="1"/>
  <c r="S8" i="2"/>
  <c r="F7" i="2"/>
  <c r="AI7" i="2" s="1"/>
  <c r="C7" i="2"/>
  <c r="AB7" i="2" s="1"/>
  <c r="G7" i="2"/>
  <c r="AJ7" i="2" s="1"/>
  <c r="B7" i="2"/>
  <c r="AD7" i="2" s="1"/>
  <c r="E76" i="8"/>
  <c r="C76" i="6"/>
  <c r="L76" i="8"/>
  <c r="E76" i="6"/>
  <c r="J76" i="8"/>
  <c r="D76" i="6"/>
  <c r="D77" i="7"/>
  <c r="E76" i="5"/>
  <c r="P77" i="7"/>
  <c r="D76" i="5"/>
  <c r="I76" i="5"/>
  <c r="J76" i="5"/>
  <c r="C77" i="7"/>
  <c r="L76" i="6"/>
  <c r="C76" i="5"/>
  <c r="C76" i="8"/>
  <c r="I76" i="8"/>
  <c r="E77" i="7"/>
  <c r="I77" i="7"/>
  <c r="Q77" i="7"/>
  <c r="D76" i="8"/>
  <c r="A35" i="5"/>
  <c r="A35" i="8"/>
  <c r="A36" i="7"/>
  <c r="A35" i="6"/>
  <c r="F99" i="2"/>
  <c r="AI99" i="2" s="1"/>
  <c r="C99" i="2"/>
  <c r="AB99" i="2" s="1"/>
  <c r="H99" i="2"/>
  <c r="I99" i="2" s="1"/>
  <c r="G99" i="2"/>
  <c r="AJ99" i="2" s="1"/>
  <c r="S100" i="2"/>
  <c r="B99" i="2"/>
  <c r="AD99" i="2" s="1"/>
  <c r="Z37" i="2"/>
  <c r="B37" i="7"/>
  <c r="B36" i="6"/>
  <c r="B36" i="8"/>
  <c r="B36" i="5"/>
  <c r="Z77" i="2"/>
  <c r="T14" i="8"/>
  <c r="T55" i="8"/>
  <c r="O55" i="8"/>
  <c r="M55" i="8"/>
  <c r="R55" i="8"/>
  <c r="P55" i="8"/>
  <c r="N55" i="8"/>
  <c r="S55" i="8"/>
  <c r="Q55" i="8"/>
  <c r="R96" i="8"/>
  <c r="Q96" i="8"/>
  <c r="S96" i="8"/>
  <c r="N96" i="8"/>
  <c r="O96" i="8"/>
  <c r="M96" i="8"/>
  <c r="P96" i="8"/>
  <c r="T96" i="8"/>
  <c r="Z5" i="2"/>
  <c r="M35" i="8"/>
  <c r="Q35" i="8"/>
  <c r="S35" i="8"/>
  <c r="R35" i="8"/>
  <c r="P35" i="8"/>
  <c r="T35" i="8"/>
  <c r="N35" i="8"/>
  <c r="O35" i="8"/>
  <c r="Z66" i="2"/>
  <c r="Z98" i="2"/>
  <c r="G67" i="2"/>
  <c r="AJ67" i="2" s="1"/>
  <c r="C67" i="2"/>
  <c r="AB67" i="2" s="1"/>
  <c r="S68" i="2"/>
  <c r="H67" i="2"/>
  <c r="I67" i="2" s="1"/>
  <c r="B67" i="2"/>
  <c r="AD67" i="2" s="1"/>
  <c r="F67" i="2"/>
  <c r="AI67" i="2" s="1"/>
  <c r="B97" i="5"/>
  <c r="B98" i="7"/>
  <c r="B97" i="6"/>
  <c r="B97" i="8"/>
  <c r="N14" i="8"/>
  <c r="B5" i="6"/>
  <c r="B5" i="8"/>
  <c r="B6" i="7"/>
  <c r="B5" i="5"/>
  <c r="C58" i="2"/>
  <c r="AB58" i="2" s="1"/>
  <c r="F58" i="2"/>
  <c r="AI58" i="2" s="1"/>
  <c r="B58" i="2"/>
  <c r="AD58" i="2" s="1"/>
  <c r="H58" i="2"/>
  <c r="I58" i="2" s="1"/>
  <c r="S59" i="2"/>
  <c r="G58" i="2"/>
  <c r="AJ58" i="2" s="1"/>
  <c r="P14" i="8"/>
  <c r="N75" i="8"/>
  <c r="B76" i="5"/>
  <c r="B76" i="8"/>
  <c r="B76" i="6"/>
  <c r="B77" i="7"/>
  <c r="Z57" i="2"/>
  <c r="L97" i="6"/>
  <c r="P98" i="7"/>
  <c r="J97" i="5"/>
  <c r="I97" i="5"/>
  <c r="E98" i="7"/>
  <c r="E97" i="6"/>
  <c r="C97" i="6"/>
  <c r="C97" i="5"/>
  <c r="E97" i="8"/>
  <c r="J97" i="8"/>
  <c r="E97" i="5"/>
  <c r="L97" i="8"/>
  <c r="D97" i="8"/>
  <c r="D97" i="5"/>
  <c r="C97" i="8"/>
  <c r="Q98" i="7"/>
  <c r="C98" i="7"/>
  <c r="I97" i="8"/>
  <c r="D97" i="6"/>
  <c r="I98" i="7"/>
  <c r="D98" i="7"/>
  <c r="A55" i="7"/>
  <c r="A54" i="8"/>
  <c r="A54" i="5"/>
  <c r="A54" i="6"/>
  <c r="A56" i="7"/>
  <c r="A55" i="8"/>
  <c r="A55" i="5"/>
  <c r="A55" i="6"/>
  <c r="Q6" i="7"/>
  <c r="D6" i="7"/>
  <c r="E5" i="8"/>
  <c r="Y6" i="7"/>
  <c r="C6" i="7"/>
  <c r="E5" i="5"/>
  <c r="I5" i="5"/>
  <c r="I6" i="7"/>
  <c r="C5" i="6"/>
  <c r="C5" i="8"/>
  <c r="J5" i="8"/>
  <c r="C5" i="5"/>
  <c r="E6" i="7"/>
  <c r="T5" i="6"/>
  <c r="D5" i="8"/>
  <c r="I5" i="8"/>
  <c r="D5" i="5"/>
  <c r="P6" i="7"/>
  <c r="E5" i="6"/>
  <c r="D5" i="6"/>
  <c r="C78" i="2"/>
  <c r="AB78" i="2" s="1"/>
  <c r="S79" i="2"/>
  <c r="B78" i="2"/>
  <c r="AD78" i="2" s="1"/>
  <c r="H78" i="2"/>
  <c r="I78" i="2" s="1"/>
  <c r="G78" i="2"/>
  <c r="AJ78" i="2" s="1"/>
  <c r="F78" i="2"/>
  <c r="AI78" i="2" s="1"/>
  <c r="C36" i="6"/>
  <c r="P37" i="7"/>
  <c r="I36" i="5"/>
  <c r="C36" i="8"/>
  <c r="Q37" i="7"/>
  <c r="E37" i="7"/>
  <c r="D36" i="8"/>
  <c r="Y37" i="7"/>
  <c r="C36" i="5"/>
  <c r="D36" i="6"/>
  <c r="L36" i="8"/>
  <c r="J36" i="5"/>
  <c r="J36" i="8"/>
  <c r="E36" i="5"/>
  <c r="E36" i="8"/>
  <c r="L36" i="6"/>
  <c r="C37" i="7"/>
  <c r="D36" i="5"/>
  <c r="I36" i="8"/>
  <c r="T36" i="6"/>
  <c r="I37" i="7"/>
  <c r="E36" i="6"/>
  <c r="D37" i="7"/>
  <c r="AN28" i="2" l="1"/>
  <c r="AK28" i="2"/>
  <c r="AL28" i="2"/>
  <c r="AM28" i="2"/>
  <c r="AK79" i="2"/>
  <c r="AL79" i="2"/>
  <c r="AM79" i="2"/>
  <c r="AN79" i="2"/>
  <c r="B88" i="2"/>
  <c r="AD88" i="2" s="1"/>
  <c r="AN88" i="2"/>
  <c r="AL88" i="2"/>
  <c r="AK88" i="2"/>
  <c r="AM88" i="2"/>
  <c r="AK39" i="2"/>
  <c r="AL39" i="2"/>
  <c r="AM39" i="2"/>
  <c r="AN39" i="2"/>
  <c r="AK59" i="2"/>
  <c r="AL59" i="2"/>
  <c r="AM59" i="2"/>
  <c r="AN59" i="2"/>
  <c r="AN100" i="2"/>
  <c r="AK100" i="2"/>
  <c r="AL100" i="2"/>
  <c r="AM100" i="2"/>
  <c r="AK49" i="2"/>
  <c r="AL49" i="2"/>
  <c r="AM49" i="2"/>
  <c r="AN49" i="2"/>
  <c r="AN68" i="2"/>
  <c r="AL68" i="2"/>
  <c r="AK68" i="2"/>
  <c r="AM68" i="2"/>
  <c r="AN8" i="2"/>
  <c r="AK8" i="2"/>
  <c r="AM8" i="2"/>
  <c r="AL8" i="2"/>
  <c r="AN18" i="2"/>
  <c r="AK18" i="2"/>
  <c r="AL18" i="2"/>
  <c r="AM18" i="2"/>
  <c r="AN48" i="2"/>
  <c r="AL48" i="2"/>
  <c r="AK48" i="2"/>
  <c r="AM48" i="2"/>
  <c r="L15" i="6"/>
  <c r="A47" i="2"/>
  <c r="R47" i="2"/>
  <c r="A99" i="2"/>
  <c r="AA99" i="2" s="1"/>
  <c r="R99" i="2"/>
  <c r="A17" i="2"/>
  <c r="R17" i="2"/>
  <c r="A87" i="2"/>
  <c r="R87" i="2"/>
  <c r="A67" i="2"/>
  <c r="AA67" i="2" s="1"/>
  <c r="R67" i="2"/>
  <c r="A48" i="2"/>
  <c r="AA48" i="2" s="1"/>
  <c r="R48" i="2"/>
  <c r="A58" i="2"/>
  <c r="AA58" i="2" s="1"/>
  <c r="R58" i="2"/>
  <c r="A78" i="2"/>
  <c r="AA78" i="2" s="1"/>
  <c r="R78" i="2"/>
  <c r="A38" i="2"/>
  <c r="AA38" i="2" s="1"/>
  <c r="R38" i="2"/>
  <c r="A27" i="2"/>
  <c r="AA27" i="2" s="1"/>
  <c r="R27" i="2"/>
  <c r="L5" i="8"/>
  <c r="P5" i="8" s="1"/>
  <c r="R5" i="2"/>
  <c r="A5" i="2" s="1"/>
  <c r="O4" i="8"/>
  <c r="M4" i="8"/>
  <c r="S4" i="8"/>
  <c r="Q4" i="8"/>
  <c r="P4" i="8"/>
  <c r="N85" i="8"/>
  <c r="R4" i="8"/>
  <c r="T4" i="8"/>
  <c r="M99" i="2"/>
  <c r="N99" i="2"/>
  <c r="O99" i="2"/>
  <c r="P99" i="2"/>
  <c r="K99" i="2"/>
  <c r="J99" i="2"/>
  <c r="L99" i="2"/>
  <c r="Q99" i="2"/>
  <c r="Q38" i="2"/>
  <c r="J38" i="2"/>
  <c r="K38" i="2"/>
  <c r="L38" i="2"/>
  <c r="M38" i="2"/>
  <c r="O38" i="2"/>
  <c r="P38" i="2"/>
  <c r="N38" i="2"/>
  <c r="O48" i="2"/>
  <c r="P48" i="2"/>
  <c r="Q48" i="2"/>
  <c r="J48" i="2"/>
  <c r="K48" i="2"/>
  <c r="L48" i="2"/>
  <c r="M48" i="2"/>
  <c r="N48" i="2"/>
  <c r="Q87" i="2"/>
  <c r="J87" i="2"/>
  <c r="M87" i="2"/>
  <c r="K87" i="2"/>
  <c r="L87" i="2"/>
  <c r="O87" i="2"/>
  <c r="P87" i="2"/>
  <c r="N87" i="2"/>
  <c r="L67" i="2"/>
  <c r="M67" i="2"/>
  <c r="N67" i="2"/>
  <c r="O67" i="2"/>
  <c r="P67" i="2"/>
  <c r="J67" i="2"/>
  <c r="K67" i="2"/>
  <c r="Q67" i="2"/>
  <c r="P7" i="2"/>
  <c r="Q7" i="2"/>
  <c r="J7" i="2"/>
  <c r="K7" i="2"/>
  <c r="L7" i="2"/>
  <c r="O7" i="2"/>
  <c r="M7" i="2"/>
  <c r="N7" i="2"/>
  <c r="Q6" i="2"/>
  <c r="J6" i="2"/>
  <c r="K6" i="2"/>
  <c r="L6" i="2"/>
  <c r="M6" i="2"/>
  <c r="O6" i="2"/>
  <c r="N6" i="2"/>
  <c r="P6" i="2"/>
  <c r="L27" i="2"/>
  <c r="M27" i="2"/>
  <c r="N27" i="2"/>
  <c r="O27" i="2"/>
  <c r="P27" i="2"/>
  <c r="J27" i="2"/>
  <c r="K27" i="2"/>
  <c r="Q27" i="2"/>
  <c r="Q78" i="2"/>
  <c r="J78" i="2"/>
  <c r="K78" i="2"/>
  <c r="L78" i="2"/>
  <c r="M78" i="2"/>
  <c r="P78" i="2"/>
  <c r="N78" i="2"/>
  <c r="O78" i="2"/>
  <c r="M58" i="2"/>
  <c r="N58" i="2"/>
  <c r="O58" i="2"/>
  <c r="P58" i="2"/>
  <c r="Q58" i="2"/>
  <c r="J58" i="2"/>
  <c r="K58" i="2"/>
  <c r="L58" i="2"/>
  <c r="N17" i="2"/>
  <c r="O17" i="2"/>
  <c r="P17" i="2"/>
  <c r="Q17" i="2"/>
  <c r="J17" i="2"/>
  <c r="L17" i="2"/>
  <c r="M17" i="2"/>
  <c r="K17" i="2"/>
  <c r="Z47" i="2"/>
  <c r="P47" i="2"/>
  <c r="Q47" i="2"/>
  <c r="J47" i="2"/>
  <c r="K47" i="2"/>
  <c r="L47" i="2"/>
  <c r="N47" i="2"/>
  <c r="O47" i="2"/>
  <c r="M47" i="2"/>
  <c r="N45" i="8"/>
  <c r="J4" i="5"/>
  <c r="L4" i="6"/>
  <c r="S45" i="8"/>
  <c r="M45" i="8"/>
  <c r="O45" i="8"/>
  <c r="R45" i="8"/>
  <c r="T45" i="8"/>
  <c r="P45" i="8"/>
  <c r="B87" i="7"/>
  <c r="AB87" i="2"/>
  <c r="I86" i="5"/>
  <c r="AD87" i="2"/>
  <c r="A85" i="8"/>
  <c r="AA86" i="2"/>
  <c r="Q85" i="8"/>
  <c r="T85" i="8"/>
  <c r="S85" i="8"/>
  <c r="M85" i="8"/>
  <c r="R85" i="8"/>
  <c r="P85" i="8"/>
  <c r="C87" i="7"/>
  <c r="E86" i="5"/>
  <c r="Z87" i="2"/>
  <c r="A86" i="7"/>
  <c r="J86" i="8"/>
  <c r="B86" i="8"/>
  <c r="B86" i="5"/>
  <c r="B86" i="6"/>
  <c r="A85" i="5"/>
  <c r="A85" i="6"/>
  <c r="C88" i="2"/>
  <c r="D86" i="8"/>
  <c r="E87" i="7"/>
  <c r="L86" i="6"/>
  <c r="C86" i="6"/>
  <c r="E86" i="6"/>
  <c r="I87" i="7"/>
  <c r="D86" i="6"/>
  <c r="I86" i="8"/>
  <c r="D86" i="5"/>
  <c r="L86" i="8"/>
  <c r="M86" i="8" s="1"/>
  <c r="J86" i="5"/>
  <c r="Q87" i="7"/>
  <c r="D87" i="7"/>
  <c r="E86" i="8"/>
  <c r="C86" i="8"/>
  <c r="P87" i="7"/>
  <c r="C86" i="5"/>
  <c r="B46" i="8"/>
  <c r="B46" i="5"/>
  <c r="B46" i="6"/>
  <c r="B47" i="7"/>
  <c r="E46" i="8"/>
  <c r="J46" i="8"/>
  <c r="D46" i="8"/>
  <c r="C46" i="8"/>
  <c r="D46" i="6"/>
  <c r="C46" i="5"/>
  <c r="D47" i="7"/>
  <c r="E46" i="5"/>
  <c r="I46" i="8"/>
  <c r="L46" i="8"/>
  <c r="C46" i="6"/>
  <c r="I46" i="5"/>
  <c r="E47" i="7"/>
  <c r="Y47" i="7"/>
  <c r="C47" i="7"/>
  <c r="Q47" i="7"/>
  <c r="I47" i="7"/>
  <c r="D46" i="5"/>
  <c r="L46" i="6"/>
  <c r="T46" i="6"/>
  <c r="E46" i="6"/>
  <c r="J46" i="5"/>
  <c r="P47" i="7"/>
  <c r="A45" i="5"/>
  <c r="A46" i="7"/>
  <c r="A45" i="8"/>
  <c r="A45" i="6"/>
  <c r="S89" i="2"/>
  <c r="F88" i="2"/>
  <c r="AI88" i="2" s="1"/>
  <c r="H88" i="2"/>
  <c r="I88" i="2" s="1"/>
  <c r="G88" i="2"/>
  <c r="AJ88" i="2" s="1"/>
  <c r="C49" i="2"/>
  <c r="AB49" i="2" s="1"/>
  <c r="S50" i="2"/>
  <c r="F49" i="2"/>
  <c r="AI49" i="2" s="1"/>
  <c r="G49" i="2"/>
  <c r="AJ49" i="2" s="1"/>
  <c r="B49" i="2"/>
  <c r="AD49" i="2" s="1"/>
  <c r="H49" i="2"/>
  <c r="I49" i="2" s="1"/>
  <c r="D47" i="8"/>
  <c r="P48" i="7"/>
  <c r="I47" i="8"/>
  <c r="C47" i="8"/>
  <c r="J47" i="8"/>
  <c r="C47" i="6"/>
  <c r="D47" i="5"/>
  <c r="I47" i="5"/>
  <c r="Y48" i="7"/>
  <c r="L47" i="8"/>
  <c r="C48" i="7"/>
  <c r="L47" i="6"/>
  <c r="T47" i="6"/>
  <c r="E47" i="8"/>
  <c r="E47" i="6"/>
  <c r="E47" i="5"/>
  <c r="D48" i="7"/>
  <c r="J47" i="5"/>
  <c r="Q48" i="7"/>
  <c r="D47" i="6"/>
  <c r="E48" i="7"/>
  <c r="I48" i="7"/>
  <c r="C47" i="5"/>
  <c r="Z48" i="2"/>
  <c r="B47" i="5"/>
  <c r="B47" i="6"/>
  <c r="B48" i="7"/>
  <c r="B47" i="8"/>
  <c r="Z27" i="2"/>
  <c r="S25" i="8"/>
  <c r="T25" i="8"/>
  <c r="Q25" i="8"/>
  <c r="N25" i="8"/>
  <c r="O25" i="8"/>
  <c r="M25" i="8"/>
  <c r="P25" i="8"/>
  <c r="R25" i="8"/>
  <c r="J26" i="8"/>
  <c r="E27" i="7"/>
  <c r="D26" i="5"/>
  <c r="P27" i="7"/>
  <c r="D26" i="6"/>
  <c r="C27" i="7"/>
  <c r="D27" i="7"/>
  <c r="C26" i="5"/>
  <c r="Y27" i="7"/>
  <c r="J26" i="5"/>
  <c r="D26" i="8"/>
  <c r="E26" i="8"/>
  <c r="T26" i="6"/>
  <c r="L26" i="8"/>
  <c r="E26" i="5"/>
  <c r="I27" i="7"/>
  <c r="I26" i="8"/>
  <c r="E26" i="6"/>
  <c r="C26" i="8"/>
  <c r="I26" i="5"/>
  <c r="L26" i="6"/>
  <c r="Q27" i="7"/>
  <c r="C26" i="6"/>
  <c r="A26" i="7"/>
  <c r="A25" i="8"/>
  <c r="A25" i="5"/>
  <c r="A25" i="6"/>
  <c r="O15" i="8"/>
  <c r="Q15" i="8"/>
  <c r="S15" i="8"/>
  <c r="P15" i="8"/>
  <c r="R15" i="8"/>
  <c r="T15" i="8"/>
  <c r="M15" i="8"/>
  <c r="N15" i="8"/>
  <c r="Z17" i="2"/>
  <c r="B18" i="2"/>
  <c r="AD18" i="2" s="1"/>
  <c r="F18" i="2"/>
  <c r="AI18" i="2" s="1"/>
  <c r="H18" i="2"/>
  <c r="I18" i="2" s="1"/>
  <c r="G18" i="2"/>
  <c r="AJ18" i="2" s="1"/>
  <c r="C18" i="2"/>
  <c r="AB18" i="2" s="1"/>
  <c r="S19" i="2"/>
  <c r="B28" i="2"/>
  <c r="AD28" i="2" s="1"/>
  <c r="H28" i="2"/>
  <c r="I28" i="2" s="1"/>
  <c r="C28" i="2"/>
  <c r="AB28" i="2" s="1"/>
  <c r="F28" i="2"/>
  <c r="AI28" i="2" s="1"/>
  <c r="S29" i="2"/>
  <c r="G28" i="2"/>
  <c r="AJ28" i="2" s="1"/>
  <c r="B16" i="6"/>
  <c r="B17" i="7"/>
  <c r="B16" i="5"/>
  <c r="B16" i="8"/>
  <c r="B26" i="6"/>
  <c r="B26" i="5"/>
  <c r="B27" i="7"/>
  <c r="B26" i="8"/>
  <c r="E16" i="6"/>
  <c r="J16" i="5"/>
  <c r="L16" i="6"/>
  <c r="C17" i="7"/>
  <c r="I17" i="7"/>
  <c r="Q17" i="7"/>
  <c r="E16" i="5"/>
  <c r="D16" i="5"/>
  <c r="E17" i="7"/>
  <c r="E16" i="8"/>
  <c r="L16" i="8"/>
  <c r="P17" i="7"/>
  <c r="C16" i="6"/>
  <c r="J16" i="8"/>
  <c r="D17" i="7"/>
  <c r="D16" i="6"/>
  <c r="T16" i="6"/>
  <c r="C16" i="5"/>
  <c r="Y17" i="7"/>
  <c r="D16" i="8"/>
  <c r="I16" i="5"/>
  <c r="C16" i="8"/>
  <c r="I16" i="8"/>
  <c r="B79" i="2"/>
  <c r="AD79" i="2" s="1"/>
  <c r="H79" i="2"/>
  <c r="I79" i="2" s="1"/>
  <c r="G79" i="2"/>
  <c r="AJ79" i="2" s="1"/>
  <c r="S80" i="2"/>
  <c r="C79" i="2"/>
  <c r="AB79" i="2" s="1"/>
  <c r="F79" i="2"/>
  <c r="AI79" i="2" s="1"/>
  <c r="H68" i="2"/>
  <c r="I68" i="2" s="1"/>
  <c r="S69" i="2"/>
  <c r="C68" i="2"/>
  <c r="AB68" i="2" s="1"/>
  <c r="G68" i="2"/>
  <c r="AJ68" i="2" s="1"/>
  <c r="B68" i="2"/>
  <c r="AD68" i="2" s="1"/>
  <c r="F68" i="2"/>
  <c r="AI68" i="2" s="1"/>
  <c r="Z38" i="2"/>
  <c r="B77" i="6"/>
  <c r="B77" i="5"/>
  <c r="B77" i="8"/>
  <c r="B78" i="7"/>
  <c r="A76" i="6"/>
  <c r="A77" i="7"/>
  <c r="A76" i="5"/>
  <c r="A76" i="8"/>
  <c r="Q76" i="8"/>
  <c r="T76" i="8"/>
  <c r="R76" i="8"/>
  <c r="M76" i="8"/>
  <c r="N76" i="8"/>
  <c r="P76" i="8"/>
  <c r="S76" i="8"/>
  <c r="O76" i="8"/>
  <c r="B6" i="8"/>
  <c r="B6" i="6"/>
  <c r="B7" i="7"/>
  <c r="B6" i="5"/>
  <c r="E37" i="8"/>
  <c r="P38" i="7"/>
  <c r="C37" i="8"/>
  <c r="E38" i="7"/>
  <c r="D37" i="5"/>
  <c r="E37" i="6"/>
  <c r="C38" i="7"/>
  <c r="I38" i="7"/>
  <c r="L37" i="6"/>
  <c r="I37" i="8"/>
  <c r="T37" i="6"/>
  <c r="L37" i="8"/>
  <c r="J37" i="5"/>
  <c r="D37" i="6"/>
  <c r="Y38" i="7"/>
  <c r="I37" i="5"/>
  <c r="J37" i="8"/>
  <c r="D37" i="8"/>
  <c r="E37" i="5"/>
  <c r="C37" i="5"/>
  <c r="Q38" i="7"/>
  <c r="D38" i="7"/>
  <c r="C37" i="6"/>
  <c r="R97" i="8"/>
  <c r="N97" i="8"/>
  <c r="S97" i="8"/>
  <c r="P97" i="8"/>
  <c r="T97" i="8"/>
  <c r="M97" i="8"/>
  <c r="O97" i="8"/>
  <c r="Q97" i="8"/>
  <c r="D58" i="7"/>
  <c r="L57" i="8"/>
  <c r="C57" i="5"/>
  <c r="E57" i="5"/>
  <c r="D57" i="6"/>
  <c r="I58" i="7"/>
  <c r="J57" i="5"/>
  <c r="E57" i="8"/>
  <c r="D57" i="5"/>
  <c r="C57" i="8"/>
  <c r="C58" i="7"/>
  <c r="P58" i="7"/>
  <c r="D57" i="8"/>
  <c r="C57" i="6"/>
  <c r="L57" i="6"/>
  <c r="E57" i="6"/>
  <c r="I57" i="8"/>
  <c r="E58" i="7"/>
  <c r="Q58" i="7"/>
  <c r="I57" i="5"/>
  <c r="J57" i="8"/>
  <c r="B66" i="5"/>
  <c r="B66" i="8"/>
  <c r="B66" i="6"/>
  <c r="B67" i="7"/>
  <c r="A97" i="6"/>
  <c r="A97" i="8"/>
  <c r="A98" i="7"/>
  <c r="A97" i="5"/>
  <c r="D98" i="5"/>
  <c r="D98" i="8"/>
  <c r="C99" i="7"/>
  <c r="P99" i="7"/>
  <c r="C98" i="6"/>
  <c r="E98" i="5"/>
  <c r="E98" i="6"/>
  <c r="Q99" i="7"/>
  <c r="L98" i="6"/>
  <c r="I98" i="8"/>
  <c r="J98" i="8"/>
  <c r="E98" i="8"/>
  <c r="I99" i="7"/>
  <c r="I98" i="5"/>
  <c r="C98" i="8"/>
  <c r="D99" i="7"/>
  <c r="E99" i="7"/>
  <c r="C98" i="5"/>
  <c r="L98" i="8"/>
  <c r="D98" i="6"/>
  <c r="J98" i="5"/>
  <c r="B37" i="8"/>
  <c r="B38" i="7"/>
  <c r="B37" i="5"/>
  <c r="B37" i="6"/>
  <c r="B98" i="6"/>
  <c r="B99" i="7"/>
  <c r="B98" i="5"/>
  <c r="B98" i="8"/>
  <c r="A65" i="6"/>
  <c r="A65" i="5"/>
  <c r="A65" i="8"/>
  <c r="A66" i="7"/>
  <c r="C100" i="2"/>
  <c r="AB100" i="2" s="1"/>
  <c r="H100" i="2"/>
  <c r="I100" i="2" s="1"/>
  <c r="G100" i="2"/>
  <c r="AJ100" i="2" s="1"/>
  <c r="S101" i="2"/>
  <c r="F100" i="2"/>
  <c r="AI100" i="2" s="1"/>
  <c r="B100" i="2"/>
  <c r="AD100" i="2" s="1"/>
  <c r="Z78" i="2"/>
  <c r="B57" i="6"/>
  <c r="B58" i="7"/>
  <c r="B57" i="5"/>
  <c r="B57" i="8"/>
  <c r="H8" i="2"/>
  <c r="C8" i="2"/>
  <c r="AB8" i="2" s="1"/>
  <c r="B8" i="2"/>
  <c r="AD8" i="2" s="1"/>
  <c r="G8" i="2"/>
  <c r="AJ8" i="2" s="1"/>
  <c r="S9" i="2"/>
  <c r="F8" i="2"/>
  <c r="AI8" i="2" s="1"/>
  <c r="M65" i="8"/>
  <c r="N65" i="8"/>
  <c r="Q65" i="8"/>
  <c r="S65" i="8"/>
  <c r="O65" i="8"/>
  <c r="R65" i="8"/>
  <c r="P65" i="8"/>
  <c r="T65" i="8"/>
  <c r="D66" i="8"/>
  <c r="C66" i="8"/>
  <c r="J66" i="8"/>
  <c r="C67" i="7"/>
  <c r="L66" i="8"/>
  <c r="E67" i="7"/>
  <c r="D66" i="6"/>
  <c r="D67" i="7"/>
  <c r="E66" i="8"/>
  <c r="P67" i="7"/>
  <c r="D66" i="5"/>
  <c r="E66" i="5"/>
  <c r="C66" i="6"/>
  <c r="I66" i="8"/>
  <c r="I66" i="5"/>
  <c r="J66" i="5"/>
  <c r="Q67" i="7"/>
  <c r="I67" i="7"/>
  <c r="C66" i="5"/>
  <c r="L66" i="6"/>
  <c r="E66" i="6"/>
  <c r="T56" i="8"/>
  <c r="P56" i="8"/>
  <c r="R56" i="8"/>
  <c r="S56" i="8"/>
  <c r="Q56" i="8"/>
  <c r="N56" i="8"/>
  <c r="M56" i="8"/>
  <c r="O56" i="8"/>
  <c r="G59" i="2"/>
  <c r="AJ59" i="2" s="1"/>
  <c r="S60" i="2"/>
  <c r="C59" i="2"/>
  <c r="AB59" i="2" s="1"/>
  <c r="B59" i="2"/>
  <c r="AD59" i="2" s="1"/>
  <c r="H59" i="2"/>
  <c r="I59" i="2" s="1"/>
  <c r="F59" i="2"/>
  <c r="AI59" i="2" s="1"/>
  <c r="Z99" i="2"/>
  <c r="Z7" i="2"/>
  <c r="J6" i="5" s="1"/>
  <c r="M36" i="8"/>
  <c r="N36" i="8"/>
  <c r="O36" i="8"/>
  <c r="S36" i="8"/>
  <c r="P36" i="8"/>
  <c r="R36" i="8"/>
  <c r="Q36" i="8"/>
  <c r="T36" i="8"/>
  <c r="C77" i="6"/>
  <c r="J77" i="5"/>
  <c r="E77" i="5"/>
  <c r="I77" i="8"/>
  <c r="D78" i="7"/>
  <c r="E77" i="6"/>
  <c r="E77" i="8"/>
  <c r="D77" i="8"/>
  <c r="L77" i="8"/>
  <c r="D77" i="5"/>
  <c r="D77" i="6"/>
  <c r="P78" i="7"/>
  <c r="C77" i="8"/>
  <c r="E78" i="7"/>
  <c r="C77" i="5"/>
  <c r="Q78" i="7"/>
  <c r="I78" i="7"/>
  <c r="C78" i="7"/>
  <c r="L77" i="6"/>
  <c r="J77" i="8"/>
  <c r="I77" i="5"/>
  <c r="A56" i="5"/>
  <c r="A57" i="7"/>
  <c r="A56" i="6"/>
  <c r="A56" i="8"/>
  <c r="Z58" i="2"/>
  <c r="Z67" i="2"/>
  <c r="A37" i="7"/>
  <c r="A36" i="6"/>
  <c r="A36" i="8"/>
  <c r="A36" i="5"/>
  <c r="E7" i="7"/>
  <c r="C7" i="7"/>
  <c r="P7" i="7"/>
  <c r="D6" i="6"/>
  <c r="I6" i="8"/>
  <c r="L6" i="8"/>
  <c r="C6" i="6"/>
  <c r="D7" i="7"/>
  <c r="I7" i="7"/>
  <c r="E6" i="6"/>
  <c r="J6" i="8"/>
  <c r="D6" i="5"/>
  <c r="I6" i="5"/>
  <c r="T6" i="6"/>
  <c r="C6" i="8"/>
  <c r="D6" i="8"/>
  <c r="C6" i="5"/>
  <c r="E6" i="8"/>
  <c r="Y7" i="7"/>
  <c r="E6" i="5"/>
  <c r="Q7" i="7"/>
  <c r="C39" i="2"/>
  <c r="AB39" i="2" s="1"/>
  <c r="B39" i="2"/>
  <c r="AD39" i="2" s="1"/>
  <c r="G39" i="2"/>
  <c r="AJ39" i="2" s="1"/>
  <c r="H39" i="2"/>
  <c r="I39" i="2" s="1"/>
  <c r="F39" i="2"/>
  <c r="AI39" i="2" s="1"/>
  <c r="S40" i="2"/>
  <c r="Z6" i="2"/>
  <c r="P88" i="7" l="1"/>
  <c r="D87" i="5"/>
  <c r="C87" i="5"/>
  <c r="J87" i="5"/>
  <c r="I87" i="5"/>
  <c r="E87" i="5"/>
  <c r="Q88" i="7"/>
  <c r="L87" i="6"/>
  <c r="I87" i="8"/>
  <c r="J87" i="8"/>
  <c r="D87" i="6"/>
  <c r="I88" i="7"/>
  <c r="C88" i="7"/>
  <c r="E88" i="7"/>
  <c r="D87" i="8"/>
  <c r="E87" i="8"/>
  <c r="D88" i="7"/>
  <c r="C87" i="6"/>
  <c r="L87" i="8"/>
  <c r="Q87" i="8" s="1"/>
  <c r="E87" i="6"/>
  <c r="C87" i="8"/>
  <c r="AN80" i="2"/>
  <c r="AK80" i="2"/>
  <c r="AL80" i="2"/>
  <c r="AM80" i="2"/>
  <c r="AN40" i="2"/>
  <c r="AL40" i="2"/>
  <c r="AK40" i="2"/>
  <c r="AM40" i="2"/>
  <c r="AN60" i="2"/>
  <c r="AL60" i="2"/>
  <c r="AK60" i="2"/>
  <c r="AM60" i="2"/>
  <c r="AK9" i="2"/>
  <c r="AL9" i="2"/>
  <c r="AM9" i="2"/>
  <c r="AN9" i="2"/>
  <c r="AK19" i="2"/>
  <c r="AL19" i="2"/>
  <c r="AM19" i="2"/>
  <c r="AN19" i="2"/>
  <c r="H89" i="2"/>
  <c r="I89" i="2" s="1"/>
  <c r="Q89" i="2" s="1"/>
  <c r="AK89" i="2"/>
  <c r="AL89" i="2"/>
  <c r="AM89" i="2"/>
  <c r="AN89" i="2"/>
  <c r="AK69" i="2"/>
  <c r="AL69" i="2"/>
  <c r="AM69" i="2"/>
  <c r="AN69" i="2"/>
  <c r="AK29" i="2"/>
  <c r="AL29" i="2"/>
  <c r="AM29" i="2"/>
  <c r="AN29" i="2"/>
  <c r="AN50" i="2"/>
  <c r="AL50" i="2"/>
  <c r="AM50" i="2"/>
  <c r="AK50" i="2"/>
  <c r="AK101" i="2"/>
  <c r="AL101" i="2"/>
  <c r="AM101" i="2"/>
  <c r="AN101" i="2"/>
  <c r="AA17" i="2"/>
  <c r="A16" i="8"/>
  <c r="T5" i="8"/>
  <c r="R5" i="8"/>
  <c r="A39" i="2"/>
  <c r="AA39" i="2" s="1"/>
  <c r="R39" i="2"/>
  <c r="A100" i="2"/>
  <c r="AA100" i="2" s="1"/>
  <c r="R100" i="2"/>
  <c r="A18" i="2"/>
  <c r="AA18" i="2" s="1"/>
  <c r="R18" i="2"/>
  <c r="A68" i="2"/>
  <c r="AA68" i="2" s="1"/>
  <c r="R68" i="2"/>
  <c r="A28" i="2"/>
  <c r="AA28" i="2" s="1"/>
  <c r="R28" i="2"/>
  <c r="A59" i="2"/>
  <c r="AA59" i="2" s="1"/>
  <c r="R59" i="2"/>
  <c r="A79" i="2"/>
  <c r="AA79" i="2" s="1"/>
  <c r="R79" i="2"/>
  <c r="A88" i="2"/>
  <c r="AA88" i="2" s="1"/>
  <c r="R88" i="2"/>
  <c r="A49" i="2"/>
  <c r="AA49" i="2" s="1"/>
  <c r="R49" i="2"/>
  <c r="AA5" i="2"/>
  <c r="A4" i="6"/>
  <c r="A4" i="8"/>
  <c r="A5" i="7"/>
  <c r="A4" i="5"/>
  <c r="O5" i="8"/>
  <c r="M5" i="8"/>
  <c r="N5" i="8"/>
  <c r="Q5" i="8"/>
  <c r="S5" i="8"/>
  <c r="R6" i="2"/>
  <c r="A6" i="2" s="1"/>
  <c r="R7" i="2"/>
  <c r="A7" i="2" s="1"/>
  <c r="P39" i="2"/>
  <c r="Q39" i="2"/>
  <c r="J39" i="2"/>
  <c r="K39" i="2"/>
  <c r="L39" i="2"/>
  <c r="M39" i="2"/>
  <c r="N39" i="2"/>
  <c r="O39" i="2"/>
  <c r="L59" i="2"/>
  <c r="M59" i="2"/>
  <c r="N59" i="2"/>
  <c r="O59" i="2"/>
  <c r="P59" i="2"/>
  <c r="K59" i="2"/>
  <c r="Q59" i="2"/>
  <c r="J59" i="2"/>
  <c r="M18" i="2"/>
  <c r="N18" i="2"/>
  <c r="O18" i="2"/>
  <c r="P18" i="2"/>
  <c r="Q18" i="2"/>
  <c r="J18" i="2"/>
  <c r="K18" i="2"/>
  <c r="L18" i="2"/>
  <c r="K68" i="2"/>
  <c r="L68" i="2"/>
  <c r="M68" i="2"/>
  <c r="N68" i="2"/>
  <c r="O68" i="2"/>
  <c r="J68" i="2"/>
  <c r="Q68" i="2"/>
  <c r="P68" i="2"/>
  <c r="P79" i="2"/>
  <c r="Q79" i="2"/>
  <c r="J79" i="2"/>
  <c r="K79" i="2"/>
  <c r="L79" i="2"/>
  <c r="M79" i="2"/>
  <c r="N79" i="2"/>
  <c r="O79" i="2"/>
  <c r="P88" i="2"/>
  <c r="Q88" i="2"/>
  <c r="J88" i="2"/>
  <c r="L88" i="2"/>
  <c r="K88" i="2"/>
  <c r="N88" i="2"/>
  <c r="M88" i="2"/>
  <c r="O88" i="2"/>
  <c r="L100" i="2"/>
  <c r="M100" i="2"/>
  <c r="N100" i="2"/>
  <c r="O100" i="2"/>
  <c r="J100" i="2"/>
  <c r="K100" i="2"/>
  <c r="P100" i="2"/>
  <c r="Q100" i="2"/>
  <c r="K28" i="2"/>
  <c r="L28" i="2"/>
  <c r="M28" i="2"/>
  <c r="N28" i="2"/>
  <c r="O28" i="2"/>
  <c r="P28" i="2"/>
  <c r="Q28" i="2"/>
  <c r="J28" i="2"/>
  <c r="N49" i="2"/>
  <c r="O49" i="2"/>
  <c r="P49" i="2"/>
  <c r="Q49" i="2"/>
  <c r="J49" i="2"/>
  <c r="L49" i="2"/>
  <c r="K49" i="2"/>
  <c r="M49" i="2"/>
  <c r="L6" i="6"/>
  <c r="J5" i="5"/>
  <c r="L5" i="6"/>
  <c r="A46" i="8"/>
  <c r="AA47" i="2"/>
  <c r="B87" i="5"/>
  <c r="AB88" i="2"/>
  <c r="A86" i="5"/>
  <c r="AA87" i="2"/>
  <c r="A86" i="6"/>
  <c r="A86" i="8"/>
  <c r="A87" i="7"/>
  <c r="A46" i="5"/>
  <c r="Z88" i="2"/>
  <c r="B88" i="7"/>
  <c r="B87" i="8"/>
  <c r="A46" i="6"/>
  <c r="B87" i="6"/>
  <c r="N86" i="8"/>
  <c r="A47" i="7"/>
  <c r="R86" i="8"/>
  <c r="O86" i="8"/>
  <c r="Q86" i="8"/>
  <c r="P86" i="8"/>
  <c r="C89" i="2"/>
  <c r="S86" i="8"/>
  <c r="T86" i="8"/>
  <c r="T46" i="8"/>
  <c r="R46" i="8"/>
  <c r="P46" i="8"/>
  <c r="Q46" i="8"/>
  <c r="S46" i="8"/>
  <c r="M46" i="8"/>
  <c r="N46" i="8"/>
  <c r="O46" i="8"/>
  <c r="B89" i="2"/>
  <c r="S90" i="2"/>
  <c r="F89" i="2"/>
  <c r="AI89" i="2" s="1"/>
  <c r="G89" i="2"/>
  <c r="AJ89" i="2" s="1"/>
  <c r="Z49" i="2"/>
  <c r="N47" i="8"/>
  <c r="Q47" i="8"/>
  <c r="P47" i="8"/>
  <c r="M47" i="8"/>
  <c r="T47" i="8"/>
  <c r="S47" i="8"/>
  <c r="R47" i="8"/>
  <c r="O47" i="8"/>
  <c r="I49" i="7"/>
  <c r="E49" i="7"/>
  <c r="D48" i="8"/>
  <c r="E48" i="5"/>
  <c r="C48" i="6"/>
  <c r="C48" i="8"/>
  <c r="E48" i="6"/>
  <c r="J48" i="5"/>
  <c r="I48" i="8"/>
  <c r="C49" i="7"/>
  <c r="T48" i="6"/>
  <c r="D49" i="7"/>
  <c r="D48" i="6"/>
  <c r="D48" i="5"/>
  <c r="L48" i="6"/>
  <c r="C48" i="5"/>
  <c r="Q49" i="7"/>
  <c r="P49" i="7"/>
  <c r="E48" i="8"/>
  <c r="I48" i="5"/>
  <c r="J48" i="8"/>
  <c r="Y49" i="7"/>
  <c r="L48" i="8"/>
  <c r="A47" i="8"/>
  <c r="A47" i="5"/>
  <c r="A47" i="6"/>
  <c r="A48" i="7"/>
  <c r="S51" i="2"/>
  <c r="C50" i="2"/>
  <c r="AB50" i="2" s="1"/>
  <c r="F50" i="2"/>
  <c r="AI50" i="2" s="1"/>
  <c r="H50" i="2"/>
  <c r="I50" i="2" s="1"/>
  <c r="G50" i="2"/>
  <c r="AJ50" i="2" s="1"/>
  <c r="B50" i="2"/>
  <c r="AD50" i="2" s="1"/>
  <c r="B48" i="6"/>
  <c r="B48" i="5"/>
  <c r="B49" i="7"/>
  <c r="B48" i="8"/>
  <c r="Z28" i="2"/>
  <c r="Z18" i="2"/>
  <c r="H19" i="2"/>
  <c r="I19" i="2" s="1"/>
  <c r="S20" i="2"/>
  <c r="G19" i="2"/>
  <c r="AJ19" i="2" s="1"/>
  <c r="C19" i="2"/>
  <c r="AB19" i="2" s="1"/>
  <c r="B19" i="2"/>
  <c r="AD19" i="2" s="1"/>
  <c r="F19" i="2"/>
  <c r="AI19" i="2" s="1"/>
  <c r="A26" i="6"/>
  <c r="A26" i="8"/>
  <c r="A27" i="7"/>
  <c r="A26" i="5"/>
  <c r="A17" i="7"/>
  <c r="A16" i="5"/>
  <c r="A16" i="6"/>
  <c r="S30" i="2"/>
  <c r="H29" i="2"/>
  <c r="I29" i="2" s="1"/>
  <c r="F29" i="2"/>
  <c r="AI29" i="2" s="1"/>
  <c r="C29" i="2"/>
  <c r="AB29" i="2" s="1"/>
  <c r="B29" i="2"/>
  <c r="AD29" i="2" s="1"/>
  <c r="G29" i="2"/>
  <c r="AJ29" i="2" s="1"/>
  <c r="Q18" i="7"/>
  <c r="L17" i="6"/>
  <c r="L17" i="8"/>
  <c r="C18" i="7"/>
  <c r="D17" i="5"/>
  <c r="J17" i="8"/>
  <c r="P18" i="7"/>
  <c r="T17" i="6"/>
  <c r="I17" i="8"/>
  <c r="D17" i="6"/>
  <c r="E17" i="8"/>
  <c r="E18" i="7"/>
  <c r="I18" i="7"/>
  <c r="C17" i="5"/>
  <c r="Y18" i="7"/>
  <c r="D18" i="7"/>
  <c r="E17" i="5"/>
  <c r="C17" i="8"/>
  <c r="I17" i="5"/>
  <c r="J17" i="5"/>
  <c r="D17" i="8"/>
  <c r="C17" i="6"/>
  <c r="E17" i="6"/>
  <c r="N26" i="8"/>
  <c r="R26" i="8"/>
  <c r="O26" i="8"/>
  <c r="T26" i="8"/>
  <c r="Q26" i="8"/>
  <c r="P26" i="8"/>
  <c r="M26" i="8"/>
  <c r="S26" i="8"/>
  <c r="E27" i="5"/>
  <c r="C28" i="7"/>
  <c r="E27" i="8"/>
  <c r="D27" i="5"/>
  <c r="E28" i="7"/>
  <c r="C27" i="5"/>
  <c r="L27" i="8"/>
  <c r="D28" i="7"/>
  <c r="I27" i="8"/>
  <c r="J27" i="8"/>
  <c r="E27" i="6"/>
  <c r="C27" i="6"/>
  <c r="D27" i="8"/>
  <c r="Q28" i="7"/>
  <c r="D27" i="6"/>
  <c r="L27" i="6"/>
  <c r="J27" i="5"/>
  <c r="Y28" i="7"/>
  <c r="I28" i="7"/>
  <c r="I27" i="5"/>
  <c r="C27" i="8"/>
  <c r="P28" i="7"/>
  <c r="T27" i="6"/>
  <c r="P16" i="8"/>
  <c r="S16" i="8"/>
  <c r="N16" i="8"/>
  <c r="M16" i="8"/>
  <c r="R16" i="8"/>
  <c r="Q16" i="8"/>
  <c r="T16" i="8"/>
  <c r="O16" i="8"/>
  <c r="B27" i="6"/>
  <c r="B28" i="7"/>
  <c r="B27" i="8"/>
  <c r="B27" i="5"/>
  <c r="B17" i="5"/>
  <c r="B17" i="8"/>
  <c r="B18" i="7"/>
  <c r="B17" i="6"/>
  <c r="H69" i="2"/>
  <c r="I69" i="2" s="1"/>
  <c r="S70" i="2"/>
  <c r="F69" i="2"/>
  <c r="AI69" i="2" s="1"/>
  <c r="G69" i="2"/>
  <c r="AJ69" i="2" s="1"/>
  <c r="B69" i="2"/>
  <c r="AD69" i="2" s="1"/>
  <c r="C69" i="2"/>
  <c r="AB69" i="2" s="1"/>
  <c r="B38" i="6"/>
  <c r="B39" i="7"/>
  <c r="B38" i="5"/>
  <c r="B38" i="8"/>
  <c r="P87" i="8"/>
  <c r="O87" i="8"/>
  <c r="S87" i="8"/>
  <c r="I8" i="2"/>
  <c r="A78" i="7"/>
  <c r="A77" i="5"/>
  <c r="A77" i="6"/>
  <c r="A77" i="8"/>
  <c r="T37" i="8"/>
  <c r="M37" i="8"/>
  <c r="R37" i="8"/>
  <c r="P37" i="8"/>
  <c r="Q37" i="8"/>
  <c r="N37" i="8"/>
  <c r="O37" i="8"/>
  <c r="S37" i="8"/>
  <c r="Z68" i="2"/>
  <c r="C80" i="2"/>
  <c r="AB80" i="2" s="1"/>
  <c r="S81" i="2"/>
  <c r="B80" i="2"/>
  <c r="AD80" i="2" s="1"/>
  <c r="F80" i="2"/>
  <c r="AI80" i="2" s="1"/>
  <c r="H80" i="2"/>
  <c r="I80" i="2" s="1"/>
  <c r="G80" i="2"/>
  <c r="AJ80" i="2" s="1"/>
  <c r="G40" i="2"/>
  <c r="AJ40" i="2" s="1"/>
  <c r="B40" i="2"/>
  <c r="AD40" i="2" s="1"/>
  <c r="H40" i="2"/>
  <c r="I40" i="2" s="1"/>
  <c r="S41" i="2"/>
  <c r="F40" i="2"/>
  <c r="AI40" i="2" s="1"/>
  <c r="C40" i="2"/>
  <c r="AB40" i="2" s="1"/>
  <c r="T6" i="8"/>
  <c r="P6" i="8"/>
  <c r="O6" i="8"/>
  <c r="M6" i="8"/>
  <c r="N6" i="8"/>
  <c r="Q6" i="8"/>
  <c r="R6" i="8"/>
  <c r="S6" i="8"/>
  <c r="Z39" i="2"/>
  <c r="Q66" i="8"/>
  <c r="P66" i="8"/>
  <c r="T66" i="8"/>
  <c r="N66" i="8"/>
  <c r="O66" i="8"/>
  <c r="S66" i="8"/>
  <c r="R66" i="8"/>
  <c r="M66" i="8"/>
  <c r="B7" i="8"/>
  <c r="B7" i="6"/>
  <c r="B7" i="5"/>
  <c r="B8" i="7"/>
  <c r="B99" i="6"/>
  <c r="B99" i="5"/>
  <c r="B100" i="7"/>
  <c r="B99" i="8"/>
  <c r="C58" i="8"/>
  <c r="C59" i="7"/>
  <c r="L58" i="8"/>
  <c r="D59" i="7"/>
  <c r="D58" i="5"/>
  <c r="E59" i="7"/>
  <c r="I58" i="5"/>
  <c r="Q59" i="7"/>
  <c r="E58" i="8"/>
  <c r="E58" i="6"/>
  <c r="L58" i="6"/>
  <c r="D58" i="8"/>
  <c r="C58" i="6"/>
  <c r="I59" i="7"/>
  <c r="I58" i="8"/>
  <c r="J58" i="5"/>
  <c r="J58" i="8"/>
  <c r="C58" i="5"/>
  <c r="P59" i="7"/>
  <c r="D58" i="6"/>
  <c r="E58" i="5"/>
  <c r="B58" i="6"/>
  <c r="B58" i="5"/>
  <c r="B58" i="8"/>
  <c r="B59" i="7"/>
  <c r="E38" i="5"/>
  <c r="C39" i="7"/>
  <c r="E38" i="8"/>
  <c r="Y39" i="7"/>
  <c r="T38" i="6"/>
  <c r="D38" i="8"/>
  <c r="E39" i="7"/>
  <c r="I38" i="8"/>
  <c r="J38" i="5"/>
  <c r="J38" i="8"/>
  <c r="C38" i="8"/>
  <c r="D38" i="5"/>
  <c r="I39" i="7"/>
  <c r="P39" i="7"/>
  <c r="L38" i="6"/>
  <c r="D39" i="7"/>
  <c r="I38" i="5"/>
  <c r="E38" i="6"/>
  <c r="C38" i="6"/>
  <c r="D38" i="6"/>
  <c r="L38" i="8"/>
  <c r="C38" i="5"/>
  <c r="Q39" i="7"/>
  <c r="P77" i="8"/>
  <c r="O77" i="8"/>
  <c r="N77" i="8"/>
  <c r="R77" i="8"/>
  <c r="M77" i="8"/>
  <c r="S77" i="8"/>
  <c r="Q77" i="8"/>
  <c r="T77" i="8"/>
  <c r="C60" i="2"/>
  <c r="AB60" i="2" s="1"/>
  <c r="B60" i="2"/>
  <c r="AD60" i="2" s="1"/>
  <c r="H60" i="2"/>
  <c r="I60" i="2" s="1"/>
  <c r="G60" i="2"/>
  <c r="AJ60" i="2" s="1"/>
  <c r="S61" i="2"/>
  <c r="F60" i="2"/>
  <c r="AI60" i="2" s="1"/>
  <c r="G101" i="2"/>
  <c r="AJ101" i="2" s="1"/>
  <c r="S102" i="2"/>
  <c r="F101" i="2"/>
  <c r="AI101" i="2" s="1"/>
  <c r="B101" i="2"/>
  <c r="AD101" i="2" s="1"/>
  <c r="C101" i="2"/>
  <c r="AB101" i="2" s="1"/>
  <c r="H101" i="2"/>
  <c r="I101" i="2" s="1"/>
  <c r="Q98" i="8"/>
  <c r="R98" i="8"/>
  <c r="P98" i="8"/>
  <c r="O98" i="8"/>
  <c r="M98" i="8"/>
  <c r="S98" i="8"/>
  <c r="N98" i="8"/>
  <c r="T98" i="8"/>
  <c r="E68" i="7"/>
  <c r="L67" i="6"/>
  <c r="E67" i="8"/>
  <c r="I67" i="5"/>
  <c r="C67" i="8"/>
  <c r="E67" i="6"/>
  <c r="P68" i="7"/>
  <c r="D68" i="7"/>
  <c r="J67" i="5"/>
  <c r="C67" i="6"/>
  <c r="I67" i="8"/>
  <c r="C68" i="7"/>
  <c r="D67" i="6"/>
  <c r="D67" i="8"/>
  <c r="L67" i="8"/>
  <c r="D67" i="5"/>
  <c r="I68" i="7"/>
  <c r="J67" i="8"/>
  <c r="Q68" i="7"/>
  <c r="C67" i="5"/>
  <c r="E67" i="5"/>
  <c r="Z79" i="2"/>
  <c r="S10" i="2"/>
  <c r="H9" i="2"/>
  <c r="B9" i="2"/>
  <c r="AD9" i="2" s="1"/>
  <c r="F9" i="2"/>
  <c r="AI9" i="2" s="1"/>
  <c r="C9" i="2"/>
  <c r="AB9" i="2" s="1"/>
  <c r="G9" i="2"/>
  <c r="AJ9" i="2" s="1"/>
  <c r="A37" i="5"/>
  <c r="A38" i="7"/>
  <c r="A37" i="8"/>
  <c r="A37" i="6"/>
  <c r="Q79" i="7"/>
  <c r="L78" i="6"/>
  <c r="D78" i="5"/>
  <c r="D78" i="6"/>
  <c r="E78" i="6"/>
  <c r="I78" i="8"/>
  <c r="I78" i="5"/>
  <c r="C78" i="6"/>
  <c r="C78" i="8"/>
  <c r="J78" i="5"/>
  <c r="P79" i="7"/>
  <c r="I79" i="7"/>
  <c r="E79" i="7"/>
  <c r="C79" i="7"/>
  <c r="E78" i="8"/>
  <c r="E78" i="5"/>
  <c r="D78" i="8"/>
  <c r="L78" i="8"/>
  <c r="J78" i="8"/>
  <c r="C78" i="5"/>
  <c r="D79" i="7"/>
  <c r="A66" i="5"/>
  <c r="A67" i="7"/>
  <c r="A66" i="8"/>
  <c r="A66" i="6"/>
  <c r="A98" i="5"/>
  <c r="A99" i="7"/>
  <c r="A98" i="6"/>
  <c r="A98" i="8"/>
  <c r="Z100" i="2"/>
  <c r="M57" i="8"/>
  <c r="P57" i="8"/>
  <c r="T57" i="8"/>
  <c r="R57" i="8"/>
  <c r="Q57" i="8"/>
  <c r="N57" i="8"/>
  <c r="S57" i="8"/>
  <c r="O57" i="8"/>
  <c r="B78" i="8"/>
  <c r="B78" i="6"/>
  <c r="B79" i="7"/>
  <c r="B78" i="5"/>
  <c r="A57" i="6"/>
  <c r="A58" i="7"/>
  <c r="A57" i="5"/>
  <c r="A57" i="8"/>
  <c r="Z59" i="2"/>
  <c r="E7" i="5"/>
  <c r="E8" i="7"/>
  <c r="C7" i="6"/>
  <c r="J7" i="8"/>
  <c r="D7" i="8"/>
  <c r="D7" i="6"/>
  <c r="P8" i="7"/>
  <c r="I8" i="7"/>
  <c r="C8" i="7"/>
  <c r="C7" i="8"/>
  <c r="Y8" i="7"/>
  <c r="E7" i="8"/>
  <c r="D7" i="5"/>
  <c r="I7" i="5"/>
  <c r="Q8" i="7"/>
  <c r="E7" i="6"/>
  <c r="C7" i="5"/>
  <c r="T7" i="6"/>
  <c r="D8" i="7"/>
  <c r="I7" i="8"/>
  <c r="I99" i="5"/>
  <c r="I100" i="7"/>
  <c r="E99" i="6"/>
  <c r="D99" i="8"/>
  <c r="D99" i="6"/>
  <c r="E100" i="7"/>
  <c r="L99" i="6"/>
  <c r="E99" i="8"/>
  <c r="J99" i="8"/>
  <c r="C99" i="6"/>
  <c r="D99" i="5"/>
  <c r="P100" i="7"/>
  <c r="L99" i="8"/>
  <c r="E99" i="5"/>
  <c r="C99" i="5"/>
  <c r="C100" i="7"/>
  <c r="Q100" i="7"/>
  <c r="J99" i="5"/>
  <c r="C99" i="8"/>
  <c r="D100" i="7"/>
  <c r="I99" i="8"/>
  <c r="H90" i="2"/>
  <c r="I90" i="2" s="1"/>
  <c r="S91" i="2"/>
  <c r="B90" i="2"/>
  <c r="AD90" i="2" s="1"/>
  <c r="G90" i="2"/>
  <c r="AJ90" i="2" s="1"/>
  <c r="C90" i="2"/>
  <c r="AB90" i="2" s="1"/>
  <c r="F90" i="2"/>
  <c r="AI90" i="2" s="1"/>
  <c r="B67" i="6"/>
  <c r="B67" i="8"/>
  <c r="B67" i="5"/>
  <c r="B68" i="7"/>
  <c r="T87" i="8" l="1"/>
  <c r="Z89" i="2"/>
  <c r="R89" i="2"/>
  <c r="L89" i="2"/>
  <c r="M87" i="8"/>
  <c r="N87" i="8"/>
  <c r="R87" i="8"/>
  <c r="M89" i="2"/>
  <c r="O89" i="2"/>
  <c r="N89" i="2"/>
  <c r="J89" i="2"/>
  <c r="K89" i="2"/>
  <c r="P89" i="2"/>
  <c r="AK81" i="2"/>
  <c r="AL81" i="2"/>
  <c r="AM81" i="2"/>
  <c r="AN81" i="2"/>
  <c r="AN70" i="2"/>
  <c r="AM70" i="2"/>
  <c r="AL70" i="2"/>
  <c r="AK70" i="2"/>
  <c r="AN10" i="2"/>
  <c r="AK10" i="2"/>
  <c r="AM10" i="2"/>
  <c r="AL10" i="2"/>
  <c r="AN20" i="2"/>
  <c r="AK20" i="2"/>
  <c r="AL20" i="2"/>
  <c r="AM20" i="2"/>
  <c r="AK61" i="2"/>
  <c r="AL61" i="2"/>
  <c r="AM61" i="2"/>
  <c r="AN61" i="2"/>
  <c r="A89" i="2"/>
  <c r="AA89" i="2" s="1"/>
  <c r="AN102" i="2"/>
  <c r="AK102" i="2"/>
  <c r="AL102" i="2"/>
  <c r="AM102" i="2"/>
  <c r="AN30" i="2"/>
  <c r="AK30" i="2"/>
  <c r="AL30" i="2"/>
  <c r="AM30" i="2"/>
  <c r="AN90" i="2"/>
  <c r="AK90" i="2"/>
  <c r="AL90" i="2"/>
  <c r="AM90" i="2"/>
  <c r="AK41" i="2"/>
  <c r="AL41" i="2"/>
  <c r="AM41" i="2"/>
  <c r="AN41" i="2"/>
  <c r="AK91" i="2"/>
  <c r="AL91" i="2"/>
  <c r="AM91" i="2"/>
  <c r="AN91" i="2"/>
  <c r="AK51" i="2"/>
  <c r="AL51" i="2"/>
  <c r="AM51" i="2"/>
  <c r="AN51" i="2"/>
  <c r="AA6" i="2"/>
  <c r="A6" i="7"/>
  <c r="A5" i="6"/>
  <c r="A5" i="5"/>
  <c r="A69" i="2"/>
  <c r="AA69" i="2" s="1"/>
  <c r="R69" i="2"/>
  <c r="A101" i="2"/>
  <c r="AA101" i="2" s="1"/>
  <c r="R101" i="2"/>
  <c r="A5" i="8"/>
  <c r="A19" i="2"/>
  <c r="AA19" i="2" s="1"/>
  <c r="R19" i="2"/>
  <c r="A60" i="2"/>
  <c r="AA60" i="2" s="1"/>
  <c r="R60" i="2"/>
  <c r="A80" i="2"/>
  <c r="AA80" i="2" s="1"/>
  <c r="R80" i="2"/>
  <c r="A29" i="2"/>
  <c r="AA29" i="2" s="1"/>
  <c r="R29" i="2"/>
  <c r="A40" i="2"/>
  <c r="AA40" i="2" s="1"/>
  <c r="R40" i="2"/>
  <c r="A90" i="2"/>
  <c r="AA90" i="2" s="1"/>
  <c r="R90" i="2"/>
  <c r="A50" i="2"/>
  <c r="AA50" i="2" s="1"/>
  <c r="R50" i="2"/>
  <c r="AA7" i="2"/>
  <c r="A6" i="5"/>
  <c r="A7" i="7"/>
  <c r="A6" i="8"/>
  <c r="A6" i="6"/>
  <c r="N90" i="2"/>
  <c r="O90" i="2"/>
  <c r="P90" i="2"/>
  <c r="J90" i="2"/>
  <c r="Q90" i="2"/>
  <c r="L90" i="2"/>
  <c r="K90" i="2"/>
  <c r="M90" i="2"/>
  <c r="J69" i="2"/>
  <c r="K69" i="2"/>
  <c r="L69" i="2"/>
  <c r="M69" i="2"/>
  <c r="N69" i="2"/>
  <c r="O69" i="2"/>
  <c r="P69" i="2"/>
  <c r="Q69" i="2"/>
  <c r="L19" i="2"/>
  <c r="M19" i="2"/>
  <c r="N19" i="2"/>
  <c r="O19" i="2"/>
  <c r="P19" i="2"/>
  <c r="Q19" i="2"/>
  <c r="J19" i="2"/>
  <c r="K19" i="2"/>
  <c r="J80" i="2"/>
  <c r="K80" i="2"/>
  <c r="P80" i="2"/>
  <c r="Q80" i="2"/>
  <c r="L80" i="2"/>
  <c r="N80" i="2"/>
  <c r="O80" i="2"/>
  <c r="M80" i="2"/>
  <c r="J29" i="2"/>
  <c r="K29" i="2"/>
  <c r="L29" i="2"/>
  <c r="M29" i="2"/>
  <c r="N29" i="2"/>
  <c r="O29" i="2"/>
  <c r="P29" i="2"/>
  <c r="Q29" i="2"/>
  <c r="O40" i="2"/>
  <c r="P40" i="2"/>
  <c r="Q40" i="2"/>
  <c r="J40" i="2"/>
  <c r="K40" i="2"/>
  <c r="M40" i="2"/>
  <c r="N40" i="2"/>
  <c r="L40" i="2"/>
  <c r="M50" i="2"/>
  <c r="N50" i="2"/>
  <c r="O50" i="2"/>
  <c r="P50" i="2"/>
  <c r="Q50" i="2"/>
  <c r="L50" i="2"/>
  <c r="J50" i="2"/>
  <c r="K50" i="2"/>
  <c r="K101" i="2"/>
  <c r="L101" i="2"/>
  <c r="M101" i="2"/>
  <c r="N101" i="2"/>
  <c r="Q101" i="2"/>
  <c r="O101" i="2"/>
  <c r="P101" i="2"/>
  <c r="J101" i="2"/>
  <c r="K60" i="2"/>
  <c r="L60" i="2"/>
  <c r="M60" i="2"/>
  <c r="N60" i="2"/>
  <c r="O60" i="2"/>
  <c r="J60" i="2"/>
  <c r="P60" i="2"/>
  <c r="Q60" i="2"/>
  <c r="L7" i="8"/>
  <c r="N7" i="8" s="1"/>
  <c r="O8" i="2"/>
  <c r="R8" i="2" s="1"/>
  <c r="P8" i="2"/>
  <c r="Q8" i="2"/>
  <c r="J8" i="2"/>
  <c r="K8" i="2"/>
  <c r="L8" i="2"/>
  <c r="M8" i="2"/>
  <c r="N8" i="2"/>
  <c r="A87" i="6"/>
  <c r="A87" i="8"/>
  <c r="A87" i="5"/>
  <c r="A88" i="7"/>
  <c r="B89" i="7"/>
  <c r="AB89" i="2"/>
  <c r="C88" i="8"/>
  <c r="AD89" i="2"/>
  <c r="I88" i="8"/>
  <c r="E88" i="5"/>
  <c r="B88" i="5"/>
  <c r="E88" i="6"/>
  <c r="E88" i="8"/>
  <c r="D88" i="5"/>
  <c r="D89" i="7"/>
  <c r="B88" i="8"/>
  <c r="B88" i="6"/>
  <c r="L88" i="6"/>
  <c r="L88" i="8"/>
  <c r="M88" i="8" s="1"/>
  <c r="C88" i="5"/>
  <c r="C88" i="6"/>
  <c r="J88" i="5"/>
  <c r="J88" i="8"/>
  <c r="P89" i="7"/>
  <c r="I88" i="5"/>
  <c r="Q89" i="7"/>
  <c r="C89" i="7"/>
  <c r="D88" i="8"/>
  <c r="I89" i="7"/>
  <c r="D88" i="6"/>
  <c r="E89" i="7"/>
  <c r="B49" i="5"/>
  <c r="B49" i="6"/>
  <c r="B49" i="8"/>
  <c r="B50" i="7"/>
  <c r="S52" i="2"/>
  <c r="G51" i="2"/>
  <c r="AJ51" i="2" s="1"/>
  <c r="H51" i="2"/>
  <c r="I51" i="2" s="1"/>
  <c r="F51" i="2"/>
  <c r="AI51" i="2" s="1"/>
  <c r="C51" i="2"/>
  <c r="AB51" i="2" s="1"/>
  <c r="B51" i="2"/>
  <c r="AD51" i="2" s="1"/>
  <c r="L49" i="6"/>
  <c r="P50" i="7"/>
  <c r="T49" i="6"/>
  <c r="Q50" i="7"/>
  <c r="I50" i="7"/>
  <c r="C50" i="7"/>
  <c r="I49" i="5"/>
  <c r="D50" i="7"/>
  <c r="Y50" i="7"/>
  <c r="E50" i="7"/>
  <c r="I49" i="8"/>
  <c r="E49" i="5"/>
  <c r="J49" i="8"/>
  <c r="D49" i="5"/>
  <c r="C49" i="5"/>
  <c r="E49" i="6"/>
  <c r="J49" i="5"/>
  <c r="L49" i="8"/>
  <c r="E49" i="8"/>
  <c r="C49" i="8"/>
  <c r="C49" i="6"/>
  <c r="D49" i="6"/>
  <c r="D49" i="8"/>
  <c r="A48" i="5"/>
  <c r="A49" i="7"/>
  <c r="A48" i="8"/>
  <c r="A48" i="6"/>
  <c r="Z50" i="2"/>
  <c r="O48" i="8"/>
  <c r="P48" i="8"/>
  <c r="M48" i="8"/>
  <c r="R48" i="8"/>
  <c r="N48" i="8"/>
  <c r="Q48" i="8"/>
  <c r="T48" i="8"/>
  <c r="S48" i="8"/>
  <c r="Z29" i="2"/>
  <c r="H30" i="2"/>
  <c r="I30" i="2" s="1"/>
  <c r="S31" i="2"/>
  <c r="B30" i="2"/>
  <c r="AD30" i="2" s="1"/>
  <c r="G30" i="2"/>
  <c r="AJ30" i="2" s="1"/>
  <c r="C30" i="2"/>
  <c r="AB30" i="2" s="1"/>
  <c r="F30" i="2"/>
  <c r="AI30" i="2" s="1"/>
  <c r="Q27" i="8"/>
  <c r="O27" i="8"/>
  <c r="M27" i="8"/>
  <c r="P27" i="8"/>
  <c r="R27" i="8"/>
  <c r="N27" i="8"/>
  <c r="S27" i="8"/>
  <c r="T27" i="8"/>
  <c r="H20" i="2"/>
  <c r="I20" i="2" s="1"/>
  <c r="G20" i="2"/>
  <c r="AJ20" i="2" s="1"/>
  <c r="S21" i="2"/>
  <c r="C20" i="2"/>
  <c r="AB20" i="2" s="1"/>
  <c r="B20" i="2"/>
  <c r="AD20" i="2" s="1"/>
  <c r="F20" i="2"/>
  <c r="AI20" i="2" s="1"/>
  <c r="Z19" i="2"/>
  <c r="A17" i="8"/>
  <c r="A17" i="6"/>
  <c r="A18" i="7"/>
  <c r="A17" i="5"/>
  <c r="T17" i="8"/>
  <c r="O17" i="8"/>
  <c r="N17" i="8"/>
  <c r="P17" i="8"/>
  <c r="M17" i="8"/>
  <c r="R17" i="8"/>
  <c r="S17" i="8"/>
  <c r="Q17" i="8"/>
  <c r="E28" i="6"/>
  <c r="C28" i="5"/>
  <c r="E28" i="5"/>
  <c r="Y29" i="7"/>
  <c r="D29" i="7"/>
  <c r="I28" i="5"/>
  <c r="P29" i="7"/>
  <c r="L28" i="6"/>
  <c r="C28" i="8"/>
  <c r="L28" i="8"/>
  <c r="D28" i="8"/>
  <c r="Q29" i="7"/>
  <c r="E29" i="7"/>
  <c r="E28" i="8"/>
  <c r="C28" i="6"/>
  <c r="I28" i="8"/>
  <c r="C29" i="7"/>
  <c r="D28" i="5"/>
  <c r="J28" i="8"/>
  <c r="J28" i="5"/>
  <c r="D28" i="6"/>
  <c r="T28" i="6"/>
  <c r="I29" i="7"/>
  <c r="E19" i="7"/>
  <c r="E18" i="8"/>
  <c r="J18" i="5"/>
  <c r="D18" i="6"/>
  <c r="L18" i="8"/>
  <c r="I18" i="5"/>
  <c r="L18" i="6"/>
  <c r="E18" i="6"/>
  <c r="E18" i="5"/>
  <c r="P19" i="7"/>
  <c r="Y19" i="7"/>
  <c r="J18" i="8"/>
  <c r="C18" i="6"/>
  <c r="C18" i="5"/>
  <c r="C19" i="7"/>
  <c r="D19" i="7"/>
  <c r="I18" i="8"/>
  <c r="Q19" i="7"/>
  <c r="C18" i="8"/>
  <c r="I19" i="7"/>
  <c r="T18" i="6"/>
  <c r="D18" i="5"/>
  <c r="D18" i="8"/>
  <c r="A28" i="7"/>
  <c r="A27" i="8"/>
  <c r="A27" i="6"/>
  <c r="A27" i="5"/>
  <c r="B28" i="8"/>
  <c r="B29" i="7"/>
  <c r="B28" i="6"/>
  <c r="B28" i="5"/>
  <c r="B19" i="7"/>
  <c r="B18" i="5"/>
  <c r="B18" i="8"/>
  <c r="B18" i="6"/>
  <c r="A58" i="5"/>
  <c r="A58" i="8"/>
  <c r="A58" i="6"/>
  <c r="A59" i="7"/>
  <c r="J8" i="8"/>
  <c r="P9" i="7"/>
  <c r="C8" i="8"/>
  <c r="E8" i="8"/>
  <c r="T8" i="6"/>
  <c r="I9" i="7"/>
  <c r="D9" i="7"/>
  <c r="C9" i="7"/>
  <c r="D8" i="5"/>
  <c r="I8" i="5"/>
  <c r="Y9" i="7"/>
  <c r="C8" i="6"/>
  <c r="E8" i="5"/>
  <c r="E9" i="7"/>
  <c r="D8" i="8"/>
  <c r="E8" i="6"/>
  <c r="D8" i="6"/>
  <c r="C8" i="5"/>
  <c r="I8" i="8"/>
  <c r="Q9" i="7"/>
  <c r="G102" i="2"/>
  <c r="AJ102" i="2" s="1"/>
  <c r="S103" i="2"/>
  <c r="C102" i="2"/>
  <c r="AB102" i="2" s="1"/>
  <c r="F102" i="2"/>
  <c r="AI102" i="2" s="1"/>
  <c r="B102" i="2"/>
  <c r="AD102" i="2" s="1"/>
  <c r="H102" i="2"/>
  <c r="I102" i="2" s="1"/>
  <c r="N58" i="8"/>
  <c r="O58" i="8"/>
  <c r="S58" i="8"/>
  <c r="M58" i="8"/>
  <c r="P58" i="8"/>
  <c r="T58" i="8"/>
  <c r="Q58" i="8"/>
  <c r="R58" i="8"/>
  <c r="E80" i="7"/>
  <c r="E79" i="5"/>
  <c r="D79" i="6"/>
  <c r="D80" i="7"/>
  <c r="J79" i="8"/>
  <c r="L79" i="6"/>
  <c r="I80" i="7"/>
  <c r="D79" i="5"/>
  <c r="E79" i="8"/>
  <c r="Q80" i="7"/>
  <c r="C79" i="8"/>
  <c r="D79" i="8"/>
  <c r="I79" i="8"/>
  <c r="J79" i="5"/>
  <c r="C79" i="5"/>
  <c r="E79" i="6"/>
  <c r="L79" i="8"/>
  <c r="C80" i="7"/>
  <c r="I79" i="5"/>
  <c r="P80" i="7"/>
  <c r="C79" i="6"/>
  <c r="B90" i="7"/>
  <c r="B89" i="6"/>
  <c r="B89" i="5"/>
  <c r="B89" i="8"/>
  <c r="I9" i="2"/>
  <c r="S67" i="8"/>
  <c r="N67" i="8"/>
  <c r="R67" i="8"/>
  <c r="O67" i="8"/>
  <c r="Q67" i="8"/>
  <c r="M67" i="8"/>
  <c r="T67" i="8"/>
  <c r="P67" i="8"/>
  <c r="Z101" i="2"/>
  <c r="Z60" i="2"/>
  <c r="S42" i="2"/>
  <c r="C41" i="2"/>
  <c r="AB41" i="2" s="1"/>
  <c r="G41" i="2"/>
  <c r="AJ41" i="2" s="1"/>
  <c r="B41" i="2"/>
  <c r="AD41" i="2" s="1"/>
  <c r="H41" i="2"/>
  <c r="I41" i="2" s="1"/>
  <c r="F41" i="2"/>
  <c r="AI41" i="2" s="1"/>
  <c r="G70" i="2"/>
  <c r="AJ70" i="2" s="1"/>
  <c r="S71" i="2"/>
  <c r="F70" i="2"/>
  <c r="AI70" i="2" s="1"/>
  <c r="C70" i="2"/>
  <c r="AB70" i="2" s="1"/>
  <c r="H70" i="2"/>
  <c r="I70" i="2" s="1"/>
  <c r="B70" i="2"/>
  <c r="AD70" i="2" s="1"/>
  <c r="A99" i="5"/>
  <c r="A99" i="8"/>
  <c r="A99" i="6"/>
  <c r="A100" i="7"/>
  <c r="Q40" i="7"/>
  <c r="C39" i="8"/>
  <c r="I39" i="8"/>
  <c r="I39" i="5"/>
  <c r="E39" i="5"/>
  <c r="C39" i="5"/>
  <c r="E40" i="7"/>
  <c r="C39" i="6"/>
  <c r="D39" i="5"/>
  <c r="L39" i="8"/>
  <c r="P40" i="7"/>
  <c r="T39" i="6"/>
  <c r="L39" i="6"/>
  <c r="Y40" i="7"/>
  <c r="J39" i="5"/>
  <c r="C40" i="7"/>
  <c r="E39" i="6"/>
  <c r="D39" i="8"/>
  <c r="D40" i="7"/>
  <c r="J39" i="8"/>
  <c r="E39" i="8"/>
  <c r="I40" i="7"/>
  <c r="D39" i="6"/>
  <c r="G91" i="2"/>
  <c r="AJ91" i="2" s="1"/>
  <c r="C91" i="2"/>
  <c r="AB91" i="2" s="1"/>
  <c r="B91" i="2"/>
  <c r="AD91" i="2" s="1"/>
  <c r="H91" i="2"/>
  <c r="I91" i="2" s="1"/>
  <c r="F91" i="2"/>
  <c r="AI91" i="2" s="1"/>
  <c r="S92" i="2"/>
  <c r="O99" i="8"/>
  <c r="P99" i="8"/>
  <c r="S99" i="8"/>
  <c r="M99" i="8"/>
  <c r="N99" i="8"/>
  <c r="Q99" i="8"/>
  <c r="T99" i="8"/>
  <c r="R99" i="8"/>
  <c r="B60" i="7"/>
  <c r="B59" i="8"/>
  <c r="B59" i="5"/>
  <c r="B59" i="6"/>
  <c r="B79" i="6"/>
  <c r="B79" i="8"/>
  <c r="B80" i="7"/>
  <c r="B79" i="5"/>
  <c r="Z40" i="2"/>
  <c r="D89" i="6"/>
  <c r="E89" i="5"/>
  <c r="E90" i="7"/>
  <c r="L89" i="8"/>
  <c r="I89" i="8"/>
  <c r="C89" i="5"/>
  <c r="D89" i="8"/>
  <c r="C90" i="7"/>
  <c r="C89" i="6"/>
  <c r="E89" i="6"/>
  <c r="I90" i="7"/>
  <c r="J89" i="8"/>
  <c r="P90" i="7"/>
  <c r="C89" i="8"/>
  <c r="J89" i="5"/>
  <c r="D89" i="5"/>
  <c r="L89" i="6"/>
  <c r="E89" i="8"/>
  <c r="D90" i="7"/>
  <c r="Q90" i="7"/>
  <c r="I89" i="5"/>
  <c r="F10" i="2"/>
  <c r="AI10" i="2" s="1"/>
  <c r="S11" i="2"/>
  <c r="C10" i="2"/>
  <c r="AB10" i="2" s="1"/>
  <c r="G10" i="2"/>
  <c r="AJ10" i="2" s="1"/>
  <c r="B10" i="2"/>
  <c r="AD10" i="2" s="1"/>
  <c r="H10" i="2"/>
  <c r="I10" i="2" s="1"/>
  <c r="P101" i="7"/>
  <c r="E100" i="8"/>
  <c r="I100" i="5"/>
  <c r="D101" i="7"/>
  <c r="I101" i="7"/>
  <c r="J100" i="5"/>
  <c r="J100" i="8"/>
  <c r="E100" i="5"/>
  <c r="L100" i="6"/>
  <c r="L100" i="8"/>
  <c r="I100" i="8"/>
  <c r="D100" i="6"/>
  <c r="D100" i="5"/>
  <c r="D100" i="8"/>
  <c r="C100" i="6"/>
  <c r="E100" i="6"/>
  <c r="Q101" i="7"/>
  <c r="C100" i="8"/>
  <c r="E101" i="7"/>
  <c r="C100" i="5"/>
  <c r="C101" i="7"/>
  <c r="A78" i="5"/>
  <c r="A79" i="7"/>
  <c r="A78" i="6"/>
  <c r="A78" i="8"/>
  <c r="Z80" i="2"/>
  <c r="B69" i="7"/>
  <c r="B68" i="8"/>
  <c r="B68" i="5"/>
  <c r="B68" i="6"/>
  <c r="Z69" i="2"/>
  <c r="C81" i="2"/>
  <c r="AB81" i="2" s="1"/>
  <c r="B81" i="2"/>
  <c r="AD81" i="2" s="1"/>
  <c r="H81" i="2"/>
  <c r="I81" i="2" s="1"/>
  <c r="S82" i="2"/>
  <c r="F81" i="2"/>
  <c r="AI81" i="2" s="1"/>
  <c r="G81" i="2"/>
  <c r="AJ81" i="2" s="1"/>
  <c r="Q38" i="8"/>
  <c r="S38" i="8"/>
  <c r="O38" i="8"/>
  <c r="N38" i="8"/>
  <c r="M38" i="8"/>
  <c r="P38" i="8"/>
  <c r="R38" i="8"/>
  <c r="T38" i="8"/>
  <c r="B8" i="6"/>
  <c r="B9" i="7"/>
  <c r="B8" i="5"/>
  <c r="B8" i="8"/>
  <c r="H61" i="2"/>
  <c r="I61" i="2" s="1"/>
  <c r="S62" i="2"/>
  <c r="F61" i="2"/>
  <c r="AI61" i="2" s="1"/>
  <c r="C61" i="2"/>
  <c r="AB61" i="2" s="1"/>
  <c r="B61" i="2"/>
  <c r="AD61" i="2" s="1"/>
  <c r="G61" i="2"/>
  <c r="AJ61" i="2" s="1"/>
  <c r="B39" i="8"/>
  <c r="B39" i="5"/>
  <c r="B40" i="7"/>
  <c r="B39" i="6"/>
  <c r="A67" i="6"/>
  <c r="A67" i="8"/>
  <c r="A68" i="7"/>
  <c r="A67" i="5"/>
  <c r="D68" i="5"/>
  <c r="L68" i="8"/>
  <c r="D68" i="8"/>
  <c r="J68" i="8"/>
  <c r="I69" i="7"/>
  <c r="I68" i="5"/>
  <c r="E68" i="5"/>
  <c r="E68" i="6"/>
  <c r="L68" i="6"/>
  <c r="C68" i="5"/>
  <c r="Q69" i="7"/>
  <c r="P69" i="7"/>
  <c r="I68" i="8"/>
  <c r="C68" i="8"/>
  <c r="E69" i="7"/>
  <c r="C68" i="6"/>
  <c r="D68" i="6"/>
  <c r="E68" i="8"/>
  <c r="C69" i="7"/>
  <c r="J68" i="5"/>
  <c r="D69" i="7"/>
  <c r="B100" i="8"/>
  <c r="B101" i="7"/>
  <c r="B100" i="5"/>
  <c r="B100" i="6"/>
  <c r="L59" i="6"/>
  <c r="J59" i="8"/>
  <c r="C60" i="7"/>
  <c r="E59" i="6"/>
  <c r="D60" i="7"/>
  <c r="C59" i="8"/>
  <c r="E59" i="5"/>
  <c r="I59" i="5"/>
  <c r="I59" i="8"/>
  <c r="C59" i="5"/>
  <c r="P60" i="7"/>
  <c r="E60" i="7"/>
  <c r="C59" i="6"/>
  <c r="L59" i="8"/>
  <c r="D59" i="5"/>
  <c r="J59" i="5"/>
  <c r="Q60" i="7"/>
  <c r="E59" i="8"/>
  <c r="D59" i="6"/>
  <c r="D59" i="8"/>
  <c r="I60" i="7"/>
  <c r="Z90" i="2"/>
  <c r="Q78" i="8"/>
  <c r="N78" i="8"/>
  <c r="T78" i="8"/>
  <c r="P78" i="8"/>
  <c r="O78" i="8"/>
  <c r="S78" i="8"/>
  <c r="R78" i="8"/>
  <c r="M78" i="8"/>
  <c r="A39" i="7"/>
  <c r="A38" i="8"/>
  <c r="A38" i="5"/>
  <c r="A38" i="6"/>
  <c r="Z8" i="2"/>
  <c r="A88" i="5" l="1"/>
  <c r="A89" i="7"/>
  <c r="A88" i="8"/>
  <c r="A88" i="6"/>
  <c r="AN42" i="2"/>
  <c r="AM42" i="2"/>
  <c r="AK42" i="2"/>
  <c r="AL42" i="2"/>
  <c r="AN62" i="2"/>
  <c r="AL62" i="2"/>
  <c r="AM62" i="2"/>
  <c r="AK62" i="2"/>
  <c r="AN82" i="2"/>
  <c r="AL82" i="2"/>
  <c r="AK82" i="2"/>
  <c r="AM82" i="2"/>
  <c r="AK71" i="2"/>
  <c r="AL71" i="2"/>
  <c r="AM71" i="2"/>
  <c r="AN71" i="2"/>
  <c r="AN52" i="2"/>
  <c r="AK52" i="2"/>
  <c r="AL52" i="2"/>
  <c r="AM52" i="2"/>
  <c r="AK103" i="2"/>
  <c r="AL103" i="2"/>
  <c r="AM103" i="2"/>
  <c r="AN103" i="2"/>
  <c r="AK11" i="2"/>
  <c r="AL11" i="2"/>
  <c r="AM11" i="2"/>
  <c r="AN11" i="2"/>
  <c r="AN92" i="2"/>
  <c r="AK92" i="2"/>
  <c r="AL92" i="2"/>
  <c r="AM92" i="2"/>
  <c r="AK31" i="2"/>
  <c r="AL31" i="2"/>
  <c r="AM31" i="2"/>
  <c r="AN31" i="2"/>
  <c r="AK21" i="2"/>
  <c r="AL21" i="2"/>
  <c r="AM21" i="2"/>
  <c r="AN21" i="2"/>
  <c r="T7" i="8"/>
  <c r="A51" i="2"/>
  <c r="AA51" i="2" s="1"/>
  <c r="R51" i="2"/>
  <c r="A41" i="2"/>
  <c r="AA41" i="2" s="1"/>
  <c r="R41" i="2"/>
  <c r="A91" i="2"/>
  <c r="AA91" i="2" s="1"/>
  <c r="R91" i="2"/>
  <c r="A70" i="2"/>
  <c r="AA70" i="2" s="1"/>
  <c r="R70" i="2"/>
  <c r="A81" i="2"/>
  <c r="AA81" i="2" s="1"/>
  <c r="R81" i="2"/>
  <c r="A102" i="2"/>
  <c r="AA102" i="2" s="1"/>
  <c r="R102" i="2"/>
  <c r="A61" i="2"/>
  <c r="AA61" i="2" s="1"/>
  <c r="R61" i="2"/>
  <c r="A30" i="2"/>
  <c r="AA30" i="2" s="1"/>
  <c r="R30" i="2"/>
  <c r="A20" i="2"/>
  <c r="AA20" i="2" s="1"/>
  <c r="R20" i="2"/>
  <c r="A8" i="2"/>
  <c r="AA8" i="2" s="1"/>
  <c r="S7" i="8"/>
  <c r="O7" i="8"/>
  <c r="P7" i="8"/>
  <c r="Q7" i="8"/>
  <c r="R7" i="8"/>
  <c r="M7" i="8"/>
  <c r="N88" i="8"/>
  <c r="N41" i="2"/>
  <c r="O41" i="2"/>
  <c r="P41" i="2"/>
  <c r="Q41" i="2"/>
  <c r="J41" i="2"/>
  <c r="K41" i="2"/>
  <c r="L41" i="2"/>
  <c r="M41" i="2"/>
  <c r="L8" i="8"/>
  <c r="S8" i="8" s="1"/>
  <c r="N9" i="2"/>
  <c r="O9" i="2"/>
  <c r="P9" i="2"/>
  <c r="Q9" i="2"/>
  <c r="J9" i="2"/>
  <c r="K9" i="2"/>
  <c r="M9" i="2"/>
  <c r="L9" i="2"/>
  <c r="J61" i="2"/>
  <c r="K61" i="2"/>
  <c r="L61" i="2"/>
  <c r="M61" i="2"/>
  <c r="N61" i="2"/>
  <c r="P61" i="2"/>
  <c r="Q61" i="2"/>
  <c r="O61" i="2"/>
  <c r="M91" i="2"/>
  <c r="N91" i="2"/>
  <c r="O91" i="2"/>
  <c r="P91" i="2"/>
  <c r="Q91" i="2"/>
  <c r="K91" i="2"/>
  <c r="L91" i="2"/>
  <c r="J91" i="2"/>
  <c r="Q70" i="2"/>
  <c r="J70" i="2"/>
  <c r="K70" i="2"/>
  <c r="L70" i="2"/>
  <c r="M70" i="2"/>
  <c r="O70" i="2"/>
  <c r="N70" i="2"/>
  <c r="P70" i="2"/>
  <c r="J102" i="2"/>
  <c r="K102" i="2"/>
  <c r="L102" i="2"/>
  <c r="M102" i="2"/>
  <c r="P102" i="2"/>
  <c r="O102" i="2"/>
  <c r="Q102" i="2"/>
  <c r="N102" i="2"/>
  <c r="O81" i="2"/>
  <c r="P81" i="2"/>
  <c r="Q81" i="2"/>
  <c r="J81" i="2"/>
  <c r="K81" i="2"/>
  <c r="M81" i="2"/>
  <c r="L81" i="2"/>
  <c r="N81" i="2"/>
  <c r="Q30" i="2"/>
  <c r="J30" i="2"/>
  <c r="K30" i="2"/>
  <c r="L30" i="2"/>
  <c r="M30" i="2"/>
  <c r="N30" i="2"/>
  <c r="P30" i="2"/>
  <c r="O30" i="2"/>
  <c r="K20" i="2"/>
  <c r="L20" i="2"/>
  <c r="M20" i="2"/>
  <c r="N20" i="2"/>
  <c r="O20" i="2"/>
  <c r="J20" i="2"/>
  <c r="P20" i="2"/>
  <c r="Q20" i="2"/>
  <c r="M10" i="2"/>
  <c r="N10" i="2"/>
  <c r="O10" i="2"/>
  <c r="P10" i="2"/>
  <c r="Q10" i="2"/>
  <c r="K10" i="2"/>
  <c r="L10" i="2"/>
  <c r="J10" i="2"/>
  <c r="L51" i="2"/>
  <c r="M51" i="2"/>
  <c r="N51" i="2"/>
  <c r="O51" i="2"/>
  <c r="P51" i="2"/>
  <c r="J51" i="2"/>
  <c r="K51" i="2"/>
  <c r="Q51" i="2"/>
  <c r="L7" i="6"/>
  <c r="J7" i="5"/>
  <c r="R88" i="8"/>
  <c r="S88" i="8"/>
  <c r="O88" i="8"/>
  <c r="Q88" i="8"/>
  <c r="T88" i="8"/>
  <c r="P88" i="8"/>
  <c r="Z51" i="2"/>
  <c r="C52" i="2"/>
  <c r="AB52" i="2" s="1"/>
  <c r="B52" i="2"/>
  <c r="AD52" i="2" s="1"/>
  <c r="H52" i="2"/>
  <c r="I52" i="2" s="1"/>
  <c r="G52" i="2"/>
  <c r="AJ52" i="2" s="1"/>
  <c r="F52" i="2"/>
  <c r="AI52" i="2" s="1"/>
  <c r="S53" i="2"/>
  <c r="A49" i="8"/>
  <c r="A50" i="7"/>
  <c r="A49" i="5"/>
  <c r="A49" i="6"/>
  <c r="P49" i="8"/>
  <c r="S49" i="8"/>
  <c r="R49" i="8"/>
  <c r="M49" i="8"/>
  <c r="Q49" i="8"/>
  <c r="N49" i="8"/>
  <c r="T49" i="8"/>
  <c r="O49" i="8"/>
  <c r="Q51" i="7"/>
  <c r="D50" i="5"/>
  <c r="E51" i="7"/>
  <c r="I50" i="8"/>
  <c r="C51" i="7"/>
  <c r="L50" i="8"/>
  <c r="D51" i="7"/>
  <c r="I51" i="7"/>
  <c r="E50" i="6"/>
  <c r="D50" i="6"/>
  <c r="Y51" i="7"/>
  <c r="C50" i="5"/>
  <c r="P51" i="7"/>
  <c r="L50" i="6"/>
  <c r="I50" i="5"/>
  <c r="J50" i="5"/>
  <c r="E50" i="5"/>
  <c r="D50" i="8"/>
  <c r="T50" i="6"/>
  <c r="E50" i="8"/>
  <c r="C50" i="8"/>
  <c r="J50" i="8"/>
  <c r="C50" i="6"/>
  <c r="B50" i="8"/>
  <c r="B50" i="5"/>
  <c r="B50" i="6"/>
  <c r="B51" i="7"/>
  <c r="C19" i="5"/>
  <c r="D19" i="8"/>
  <c r="D19" i="6"/>
  <c r="C19" i="6"/>
  <c r="P20" i="7"/>
  <c r="I19" i="8"/>
  <c r="E19" i="8"/>
  <c r="C19" i="8"/>
  <c r="E20" i="7"/>
  <c r="E19" i="6"/>
  <c r="J19" i="5"/>
  <c r="Y20" i="7"/>
  <c r="C20" i="7"/>
  <c r="L19" i="8"/>
  <c r="D19" i="5"/>
  <c r="I19" i="5"/>
  <c r="I20" i="7"/>
  <c r="J19" i="8"/>
  <c r="E19" i="5"/>
  <c r="L19" i="6"/>
  <c r="T19" i="6"/>
  <c r="Q20" i="7"/>
  <c r="D20" i="7"/>
  <c r="H31" i="2"/>
  <c r="I31" i="2" s="1"/>
  <c r="G31" i="2"/>
  <c r="AJ31" i="2" s="1"/>
  <c r="S32" i="2"/>
  <c r="F31" i="2"/>
  <c r="AI31" i="2" s="1"/>
  <c r="C31" i="2"/>
  <c r="AB31" i="2" s="1"/>
  <c r="B31" i="2"/>
  <c r="AD31" i="2" s="1"/>
  <c r="Z30" i="2"/>
  <c r="R28" i="8"/>
  <c r="M28" i="8"/>
  <c r="O28" i="8"/>
  <c r="T28" i="8"/>
  <c r="N28" i="8"/>
  <c r="S28" i="8"/>
  <c r="P28" i="8"/>
  <c r="Q28" i="8"/>
  <c r="Q18" i="8"/>
  <c r="N18" i="8"/>
  <c r="M18" i="8"/>
  <c r="P18" i="8"/>
  <c r="S18" i="8"/>
  <c r="R18" i="8"/>
  <c r="O18" i="8"/>
  <c r="T18" i="8"/>
  <c r="B20" i="7"/>
  <c r="B19" i="6"/>
  <c r="B19" i="5"/>
  <c r="B19" i="8"/>
  <c r="B29" i="5"/>
  <c r="B29" i="6"/>
  <c r="B30" i="7"/>
  <c r="B29" i="8"/>
  <c r="H21" i="2"/>
  <c r="I21" i="2" s="1"/>
  <c r="G21" i="2"/>
  <c r="AJ21" i="2" s="1"/>
  <c r="F21" i="2"/>
  <c r="AI21" i="2" s="1"/>
  <c r="S22" i="2"/>
  <c r="B21" i="2"/>
  <c r="AD21" i="2" s="1"/>
  <c r="C21" i="2"/>
  <c r="AB21" i="2" s="1"/>
  <c r="A18" i="5"/>
  <c r="A18" i="6"/>
  <c r="A19" i="7"/>
  <c r="A18" i="8"/>
  <c r="Z20" i="2"/>
  <c r="A28" i="5"/>
  <c r="A28" i="6"/>
  <c r="A28" i="8"/>
  <c r="A29" i="7"/>
  <c r="Y30" i="7"/>
  <c r="C29" i="5"/>
  <c r="I29" i="8"/>
  <c r="P30" i="7"/>
  <c r="I29" i="5"/>
  <c r="T29" i="6"/>
  <c r="J29" i="8"/>
  <c r="D29" i="8"/>
  <c r="Q30" i="7"/>
  <c r="C29" i="8"/>
  <c r="J29" i="5"/>
  <c r="L29" i="6"/>
  <c r="E29" i="8"/>
  <c r="E30" i="7"/>
  <c r="L29" i="8"/>
  <c r="I30" i="7"/>
  <c r="D29" i="6"/>
  <c r="D29" i="5"/>
  <c r="D30" i="7"/>
  <c r="E29" i="5"/>
  <c r="C29" i="6"/>
  <c r="E29" i="6"/>
  <c r="C30" i="7"/>
  <c r="C61" i="7"/>
  <c r="J60" i="5"/>
  <c r="I60" i="8"/>
  <c r="D60" i="5"/>
  <c r="I61" i="7"/>
  <c r="J60" i="8"/>
  <c r="L60" i="8"/>
  <c r="E60" i="8"/>
  <c r="P61" i="7"/>
  <c r="C60" i="5"/>
  <c r="Q61" i="7"/>
  <c r="D61" i="7"/>
  <c r="C60" i="6"/>
  <c r="E61" i="7"/>
  <c r="D60" i="8"/>
  <c r="E60" i="5"/>
  <c r="L60" i="6"/>
  <c r="C60" i="8"/>
  <c r="D60" i="6"/>
  <c r="I60" i="5"/>
  <c r="E60" i="6"/>
  <c r="G82" i="2"/>
  <c r="AJ82" i="2" s="1"/>
  <c r="F82" i="2"/>
  <c r="AI82" i="2" s="1"/>
  <c r="C82" i="2"/>
  <c r="AB82" i="2" s="1"/>
  <c r="H82" i="2"/>
  <c r="I82" i="2" s="1"/>
  <c r="S83" i="2"/>
  <c r="B82" i="2"/>
  <c r="AD82" i="2" s="1"/>
  <c r="C11" i="2"/>
  <c r="AB11" i="2" s="1"/>
  <c r="F11" i="2"/>
  <c r="AI11" i="2" s="1"/>
  <c r="H11" i="2"/>
  <c r="G11" i="2"/>
  <c r="AJ11" i="2" s="1"/>
  <c r="B11" i="2"/>
  <c r="AD11" i="2" s="1"/>
  <c r="S12" i="2"/>
  <c r="B101" i="8"/>
  <c r="B101" i="5"/>
  <c r="B101" i="6"/>
  <c r="B102" i="7"/>
  <c r="T59" i="8"/>
  <c r="M59" i="8"/>
  <c r="Q59" i="8"/>
  <c r="N59" i="8"/>
  <c r="S59" i="8"/>
  <c r="O59" i="8"/>
  <c r="R59" i="8"/>
  <c r="P59" i="8"/>
  <c r="Q100" i="8"/>
  <c r="N100" i="8"/>
  <c r="R100" i="8"/>
  <c r="T100" i="8"/>
  <c r="M100" i="8"/>
  <c r="S100" i="8"/>
  <c r="O100" i="8"/>
  <c r="P100" i="8"/>
  <c r="B9" i="8"/>
  <c r="B9" i="5"/>
  <c r="B9" i="6"/>
  <c r="B10" i="7"/>
  <c r="A60" i="7"/>
  <c r="A59" i="5"/>
  <c r="A59" i="6"/>
  <c r="A59" i="8"/>
  <c r="Z81" i="2"/>
  <c r="C9" i="6"/>
  <c r="C9" i="8"/>
  <c r="C10" i="7"/>
  <c r="E9" i="5"/>
  <c r="I9" i="8"/>
  <c r="E9" i="6"/>
  <c r="Q10" i="7"/>
  <c r="E9" i="8"/>
  <c r="T9" i="6"/>
  <c r="L9" i="8"/>
  <c r="C9" i="5"/>
  <c r="E10" i="7"/>
  <c r="I10" i="7"/>
  <c r="Y10" i="7"/>
  <c r="D9" i="6"/>
  <c r="I9" i="5"/>
  <c r="D10" i="7"/>
  <c r="D9" i="5"/>
  <c r="D9" i="8"/>
  <c r="P10" i="7"/>
  <c r="J9" i="8"/>
  <c r="Z9" i="2"/>
  <c r="G103" i="2"/>
  <c r="AJ103" i="2" s="1"/>
  <c r="F103" i="2"/>
  <c r="AI103" i="2" s="1"/>
  <c r="C103" i="2"/>
  <c r="AB103" i="2" s="1"/>
  <c r="B103" i="2"/>
  <c r="AD103" i="2" s="1"/>
  <c r="H103" i="2"/>
  <c r="I103" i="2" s="1"/>
  <c r="H71" i="2"/>
  <c r="I71" i="2" s="1"/>
  <c r="G71" i="2"/>
  <c r="AJ71" i="2" s="1"/>
  <c r="S72" i="2"/>
  <c r="C71" i="2"/>
  <c r="AB71" i="2" s="1"/>
  <c r="B71" i="2"/>
  <c r="AD71" i="2" s="1"/>
  <c r="F71" i="2"/>
  <c r="AI71" i="2" s="1"/>
  <c r="B61" i="7"/>
  <c r="B60" i="5"/>
  <c r="B60" i="8"/>
  <c r="B60" i="6"/>
  <c r="C40" i="5"/>
  <c r="E40" i="6"/>
  <c r="E40" i="8"/>
  <c r="C41" i="7"/>
  <c r="J40" i="8"/>
  <c r="T40" i="6"/>
  <c r="J40" i="5"/>
  <c r="D40" i="8"/>
  <c r="E40" i="5"/>
  <c r="I40" i="5"/>
  <c r="I41" i="7"/>
  <c r="L40" i="8"/>
  <c r="E41" i="7"/>
  <c r="Y41" i="7"/>
  <c r="P41" i="7"/>
  <c r="I40" i="8"/>
  <c r="C40" i="6"/>
  <c r="Q41" i="7"/>
  <c r="D40" i="6"/>
  <c r="L40" i="6"/>
  <c r="C40" i="8"/>
  <c r="D41" i="7"/>
  <c r="D40" i="5"/>
  <c r="A89" i="8"/>
  <c r="A90" i="7"/>
  <c r="A89" i="6"/>
  <c r="A89" i="5"/>
  <c r="C80" i="8"/>
  <c r="C80" i="5"/>
  <c r="E80" i="5"/>
  <c r="J80" i="5"/>
  <c r="L80" i="6"/>
  <c r="D81" i="7"/>
  <c r="Q81" i="7"/>
  <c r="J80" i="8"/>
  <c r="I81" i="7"/>
  <c r="L80" i="8"/>
  <c r="E81" i="7"/>
  <c r="P81" i="7"/>
  <c r="C81" i="7"/>
  <c r="D80" i="8"/>
  <c r="D80" i="5"/>
  <c r="I80" i="5"/>
  <c r="E80" i="6"/>
  <c r="C80" i="6"/>
  <c r="I80" i="8"/>
  <c r="D80" i="6"/>
  <c r="E80" i="8"/>
  <c r="Z91" i="2"/>
  <c r="C69" i="8"/>
  <c r="I69" i="8"/>
  <c r="I70" i="7"/>
  <c r="D69" i="5"/>
  <c r="D70" i="7"/>
  <c r="E69" i="8"/>
  <c r="J69" i="8"/>
  <c r="E69" i="5"/>
  <c r="Q70" i="7"/>
  <c r="E69" i="6"/>
  <c r="L69" i="6"/>
  <c r="J69" i="5"/>
  <c r="C70" i="7"/>
  <c r="I69" i="5"/>
  <c r="E70" i="7"/>
  <c r="L69" i="8"/>
  <c r="D69" i="6"/>
  <c r="D69" i="8"/>
  <c r="C69" i="6"/>
  <c r="C69" i="5"/>
  <c r="P70" i="7"/>
  <c r="B40" i="8"/>
  <c r="B40" i="6"/>
  <c r="B41" i="7"/>
  <c r="B40" i="5"/>
  <c r="Q79" i="8"/>
  <c r="P79" i="8"/>
  <c r="R79" i="8"/>
  <c r="M79" i="8"/>
  <c r="N79" i="8"/>
  <c r="O79" i="8"/>
  <c r="T79" i="8"/>
  <c r="S79" i="8"/>
  <c r="T68" i="8"/>
  <c r="M68" i="8"/>
  <c r="N68" i="8"/>
  <c r="S68" i="8"/>
  <c r="P68" i="8"/>
  <c r="Q68" i="8"/>
  <c r="R68" i="8"/>
  <c r="O68" i="8"/>
  <c r="C62" i="2"/>
  <c r="AB62" i="2" s="1"/>
  <c r="B62" i="2"/>
  <c r="AD62" i="2" s="1"/>
  <c r="H62" i="2"/>
  <c r="I62" i="2" s="1"/>
  <c r="S63" i="2"/>
  <c r="G62" i="2"/>
  <c r="AJ62" i="2" s="1"/>
  <c r="F62" i="2"/>
  <c r="AI62" i="2" s="1"/>
  <c r="B81" i="7"/>
  <c r="B80" i="8"/>
  <c r="B80" i="5"/>
  <c r="B80" i="6"/>
  <c r="A68" i="6"/>
  <c r="A68" i="8"/>
  <c r="A69" i="7"/>
  <c r="A68" i="5"/>
  <c r="M89" i="8"/>
  <c r="S89" i="8"/>
  <c r="O89" i="8"/>
  <c r="P89" i="8"/>
  <c r="N89" i="8"/>
  <c r="Q89" i="8"/>
  <c r="R89" i="8"/>
  <c r="T89" i="8"/>
  <c r="A39" i="6"/>
  <c r="A39" i="5"/>
  <c r="A39" i="8"/>
  <c r="A40" i="7"/>
  <c r="I90" i="8"/>
  <c r="E90" i="5"/>
  <c r="P91" i="7"/>
  <c r="Q91" i="7"/>
  <c r="D90" i="8"/>
  <c r="J90" i="5"/>
  <c r="E90" i="8"/>
  <c r="I90" i="5"/>
  <c r="D90" i="5"/>
  <c r="I91" i="7"/>
  <c r="D91" i="7"/>
  <c r="C90" i="8"/>
  <c r="E91" i="7"/>
  <c r="J90" i="8"/>
  <c r="L90" i="6"/>
  <c r="C90" i="6"/>
  <c r="C91" i="7"/>
  <c r="D90" i="6"/>
  <c r="C90" i="5"/>
  <c r="L90" i="8"/>
  <c r="E90" i="6"/>
  <c r="Z70" i="2"/>
  <c r="A100" i="8"/>
  <c r="A100" i="6"/>
  <c r="A101" i="7"/>
  <c r="A100" i="5"/>
  <c r="Z102" i="2"/>
  <c r="Z10" i="2"/>
  <c r="J9" i="5" s="1"/>
  <c r="A79" i="5"/>
  <c r="A79" i="8"/>
  <c r="A80" i="7"/>
  <c r="A79" i="6"/>
  <c r="B90" i="5"/>
  <c r="B90" i="8"/>
  <c r="B90" i="6"/>
  <c r="B91" i="7"/>
  <c r="Q39" i="8"/>
  <c r="P39" i="8"/>
  <c r="M39" i="8"/>
  <c r="R39" i="8"/>
  <c r="N39" i="8"/>
  <c r="S39" i="8"/>
  <c r="T39" i="8"/>
  <c r="O39" i="8"/>
  <c r="B69" i="6"/>
  <c r="B69" i="5"/>
  <c r="B70" i="7"/>
  <c r="B69" i="8"/>
  <c r="Z61" i="2"/>
  <c r="C92" i="2"/>
  <c r="AB92" i="2" s="1"/>
  <c r="B92" i="2"/>
  <c r="AD92" i="2" s="1"/>
  <c r="H92" i="2"/>
  <c r="I92" i="2" s="1"/>
  <c r="S93" i="2"/>
  <c r="F92" i="2"/>
  <c r="AI92" i="2" s="1"/>
  <c r="G92" i="2"/>
  <c r="AJ92" i="2" s="1"/>
  <c r="Z41" i="2"/>
  <c r="S43" i="2"/>
  <c r="B42" i="2"/>
  <c r="AD42" i="2" s="1"/>
  <c r="C42" i="2"/>
  <c r="AB42" i="2" s="1"/>
  <c r="H42" i="2"/>
  <c r="I42" i="2" s="1"/>
  <c r="G42" i="2"/>
  <c r="AJ42" i="2" s="1"/>
  <c r="F42" i="2"/>
  <c r="AI42" i="2" s="1"/>
  <c r="D101" i="5"/>
  <c r="I102" i="7"/>
  <c r="D101" i="6"/>
  <c r="E101" i="5"/>
  <c r="E101" i="6"/>
  <c r="D102" i="7"/>
  <c r="Q102" i="7"/>
  <c r="D101" i="8"/>
  <c r="C102" i="7"/>
  <c r="E101" i="8"/>
  <c r="L101" i="6"/>
  <c r="E102" i="7"/>
  <c r="L101" i="8"/>
  <c r="P102" i="7"/>
  <c r="I101" i="8"/>
  <c r="C101" i="8"/>
  <c r="C101" i="5"/>
  <c r="J101" i="8"/>
  <c r="I101" i="5"/>
  <c r="J101" i="5"/>
  <c r="C101" i="6"/>
  <c r="AN12" i="2" l="1"/>
  <c r="AM12" i="2"/>
  <c r="AK12" i="2"/>
  <c r="AL12" i="2"/>
  <c r="AK63" i="2"/>
  <c r="AL63" i="2"/>
  <c r="AM63" i="2"/>
  <c r="AN63" i="2"/>
  <c r="AN22" i="2"/>
  <c r="AM22" i="2"/>
  <c r="AK22" i="2"/>
  <c r="AL22" i="2"/>
  <c r="AK43" i="2"/>
  <c r="AL43" i="2"/>
  <c r="AM43" i="2"/>
  <c r="AN43" i="2"/>
  <c r="AN32" i="2"/>
  <c r="AL32" i="2"/>
  <c r="AK32" i="2"/>
  <c r="AM32" i="2"/>
  <c r="AK93" i="2"/>
  <c r="AL93" i="2"/>
  <c r="AM93" i="2"/>
  <c r="AN93" i="2"/>
  <c r="AN72" i="2"/>
  <c r="AL72" i="2"/>
  <c r="AM72" i="2"/>
  <c r="AK72" i="2"/>
  <c r="AK53" i="2"/>
  <c r="AL53" i="2"/>
  <c r="AM53" i="2"/>
  <c r="AN53" i="2"/>
  <c r="AK83" i="2"/>
  <c r="AL83" i="2"/>
  <c r="AM83" i="2"/>
  <c r="AN83" i="2"/>
  <c r="A7" i="5"/>
  <c r="P8" i="8"/>
  <c r="A8" i="7"/>
  <c r="A7" i="6"/>
  <c r="A52" i="2"/>
  <c r="AA52" i="2" s="1"/>
  <c r="R52" i="2"/>
  <c r="A62" i="2"/>
  <c r="AA62" i="2" s="1"/>
  <c r="R62" i="2"/>
  <c r="A92" i="2"/>
  <c r="AA92" i="2" s="1"/>
  <c r="R92" i="2"/>
  <c r="A71" i="2"/>
  <c r="AA71" i="2" s="1"/>
  <c r="R71" i="2"/>
  <c r="A42" i="2"/>
  <c r="AA42" i="2" s="1"/>
  <c r="R42" i="2"/>
  <c r="A103" i="2"/>
  <c r="AA103" i="2" s="1"/>
  <c r="R103" i="2"/>
  <c r="A21" i="2"/>
  <c r="AA21" i="2" s="1"/>
  <c r="R21" i="2"/>
  <c r="A31" i="2"/>
  <c r="AA31" i="2" s="1"/>
  <c r="R31" i="2"/>
  <c r="A82" i="2"/>
  <c r="AA82" i="2" s="1"/>
  <c r="R82" i="2"/>
  <c r="A7" i="8"/>
  <c r="R10" i="2"/>
  <c r="A10" i="2" s="1"/>
  <c r="R9" i="2"/>
  <c r="A9" i="2" s="1"/>
  <c r="R8" i="8"/>
  <c r="Q8" i="8"/>
  <c r="O8" i="8"/>
  <c r="T8" i="8"/>
  <c r="M8" i="8"/>
  <c r="N8" i="8"/>
  <c r="Q62" i="2"/>
  <c r="J62" i="2"/>
  <c r="K62" i="2"/>
  <c r="L62" i="2"/>
  <c r="M62" i="2"/>
  <c r="N62" i="2"/>
  <c r="O62" i="2"/>
  <c r="P62" i="2"/>
  <c r="L92" i="2"/>
  <c r="M92" i="2"/>
  <c r="N92" i="2"/>
  <c r="P92" i="2"/>
  <c r="O92" i="2"/>
  <c r="J92" i="2"/>
  <c r="K92" i="2"/>
  <c r="Q92" i="2"/>
  <c r="M42" i="2"/>
  <c r="N42" i="2"/>
  <c r="O42" i="2"/>
  <c r="P42" i="2"/>
  <c r="Q42" i="2"/>
  <c r="J42" i="2"/>
  <c r="K42" i="2"/>
  <c r="L42" i="2"/>
  <c r="Q103" i="2"/>
  <c r="J103" i="2"/>
  <c r="K103" i="2"/>
  <c r="L103" i="2"/>
  <c r="O103" i="2"/>
  <c r="P103" i="2"/>
  <c r="M103" i="2"/>
  <c r="N103" i="2"/>
  <c r="J21" i="2"/>
  <c r="K21" i="2"/>
  <c r="L21" i="2"/>
  <c r="M21" i="2"/>
  <c r="N21" i="2"/>
  <c r="Q21" i="2"/>
  <c r="O21" i="2"/>
  <c r="P21" i="2"/>
  <c r="P31" i="2"/>
  <c r="Q31" i="2"/>
  <c r="J31" i="2"/>
  <c r="K31" i="2"/>
  <c r="L31" i="2"/>
  <c r="N31" i="2"/>
  <c r="O31" i="2"/>
  <c r="M31" i="2"/>
  <c r="N82" i="2"/>
  <c r="O82" i="2"/>
  <c r="J82" i="2"/>
  <c r="P82" i="2"/>
  <c r="Q82" i="2"/>
  <c r="L82" i="2"/>
  <c r="M82" i="2"/>
  <c r="K82" i="2"/>
  <c r="P71" i="2"/>
  <c r="Q71" i="2"/>
  <c r="J71" i="2"/>
  <c r="K71" i="2"/>
  <c r="L71" i="2"/>
  <c r="O71" i="2"/>
  <c r="M71" i="2"/>
  <c r="N71" i="2"/>
  <c r="K52" i="2"/>
  <c r="L52" i="2"/>
  <c r="M52" i="2"/>
  <c r="N52" i="2"/>
  <c r="O52" i="2"/>
  <c r="Q52" i="2"/>
  <c r="J52" i="2"/>
  <c r="P52" i="2"/>
  <c r="J8" i="5"/>
  <c r="L8" i="6"/>
  <c r="L9" i="6"/>
  <c r="L51" i="8"/>
  <c r="E51" i="6"/>
  <c r="I51" i="5"/>
  <c r="D51" i="8"/>
  <c r="C52" i="7"/>
  <c r="P52" i="7"/>
  <c r="D51" i="5"/>
  <c r="Y52" i="7"/>
  <c r="J51" i="8"/>
  <c r="E51" i="8"/>
  <c r="C51" i="6"/>
  <c r="C51" i="5"/>
  <c r="J51" i="5"/>
  <c r="E51" i="5"/>
  <c r="T51" i="6"/>
  <c r="D51" i="6"/>
  <c r="D52" i="7"/>
  <c r="C51" i="8"/>
  <c r="E52" i="7"/>
  <c r="Q52" i="7"/>
  <c r="I52" i="7"/>
  <c r="I51" i="8"/>
  <c r="L51" i="6"/>
  <c r="B51" i="8"/>
  <c r="B51" i="6"/>
  <c r="B51" i="5"/>
  <c r="B52" i="7"/>
  <c r="Z52" i="2"/>
  <c r="M50" i="8"/>
  <c r="Q50" i="8"/>
  <c r="O50" i="8"/>
  <c r="S50" i="8"/>
  <c r="P50" i="8"/>
  <c r="R50" i="8"/>
  <c r="N50" i="8"/>
  <c r="T50" i="8"/>
  <c r="A51" i="7"/>
  <c r="A50" i="6"/>
  <c r="A50" i="5"/>
  <c r="A50" i="8"/>
  <c r="B53" i="2"/>
  <c r="AD53" i="2" s="1"/>
  <c r="G53" i="2"/>
  <c r="AJ53" i="2" s="1"/>
  <c r="H53" i="2"/>
  <c r="I53" i="2" s="1"/>
  <c r="F53" i="2"/>
  <c r="AI53" i="2" s="1"/>
  <c r="C53" i="2"/>
  <c r="AB53" i="2" s="1"/>
  <c r="Z31" i="2"/>
  <c r="H22" i="2"/>
  <c r="I22" i="2" s="1"/>
  <c r="S23" i="2"/>
  <c r="G22" i="2"/>
  <c r="AJ22" i="2" s="1"/>
  <c r="B22" i="2"/>
  <c r="AD22" i="2" s="1"/>
  <c r="C22" i="2"/>
  <c r="AB22" i="2" s="1"/>
  <c r="F22" i="2"/>
  <c r="AI22" i="2" s="1"/>
  <c r="B30" i="5"/>
  <c r="B30" i="8"/>
  <c r="B30" i="6"/>
  <c r="B31" i="7"/>
  <c r="Q29" i="8"/>
  <c r="N29" i="8"/>
  <c r="O29" i="8"/>
  <c r="M29" i="8"/>
  <c r="P29" i="8"/>
  <c r="R29" i="8"/>
  <c r="S29" i="8"/>
  <c r="T29" i="8"/>
  <c r="A20" i="7"/>
  <c r="A19" i="8"/>
  <c r="A19" i="5"/>
  <c r="A19" i="6"/>
  <c r="T19" i="8"/>
  <c r="M19" i="8"/>
  <c r="S19" i="8"/>
  <c r="Q19" i="8"/>
  <c r="R19" i="8"/>
  <c r="O19" i="8"/>
  <c r="P19" i="8"/>
  <c r="N19" i="8"/>
  <c r="C20" i="8"/>
  <c r="D20" i="6"/>
  <c r="C21" i="7"/>
  <c r="Y21" i="7"/>
  <c r="L20" i="8"/>
  <c r="J20" i="5"/>
  <c r="T20" i="6"/>
  <c r="I20" i="8"/>
  <c r="E21" i="7"/>
  <c r="P21" i="7"/>
  <c r="C20" i="6"/>
  <c r="J20" i="8"/>
  <c r="E20" i="6"/>
  <c r="D20" i="5"/>
  <c r="C20" i="5"/>
  <c r="D20" i="8"/>
  <c r="Q21" i="7"/>
  <c r="L20" i="6"/>
  <c r="E20" i="8"/>
  <c r="E20" i="5"/>
  <c r="D21" i="7"/>
  <c r="I20" i="5"/>
  <c r="I21" i="7"/>
  <c r="S33" i="2"/>
  <c r="B32" i="2"/>
  <c r="AD32" i="2" s="1"/>
  <c r="H32" i="2"/>
  <c r="I32" i="2" s="1"/>
  <c r="G32" i="2"/>
  <c r="AJ32" i="2" s="1"/>
  <c r="F32" i="2"/>
  <c r="AI32" i="2" s="1"/>
  <c r="C32" i="2"/>
  <c r="AB32" i="2" s="1"/>
  <c r="Z21" i="2"/>
  <c r="A29" i="6"/>
  <c r="A30" i="7"/>
  <c r="A29" i="8"/>
  <c r="A29" i="5"/>
  <c r="Y31" i="7"/>
  <c r="P31" i="7"/>
  <c r="Q31" i="7"/>
  <c r="D31" i="7"/>
  <c r="I30" i="5"/>
  <c r="L30" i="8"/>
  <c r="D30" i="6"/>
  <c r="J30" i="8"/>
  <c r="D30" i="8"/>
  <c r="E30" i="6"/>
  <c r="J30" i="5"/>
  <c r="L30" i="6"/>
  <c r="C30" i="8"/>
  <c r="C30" i="5"/>
  <c r="T30" i="6"/>
  <c r="C30" i="6"/>
  <c r="I31" i="7"/>
  <c r="I30" i="8"/>
  <c r="C31" i="7"/>
  <c r="E30" i="8"/>
  <c r="E30" i="5"/>
  <c r="E31" i="7"/>
  <c r="D30" i="5"/>
  <c r="B20" i="8"/>
  <c r="B21" i="7"/>
  <c r="B20" i="6"/>
  <c r="B20" i="5"/>
  <c r="Z62" i="2"/>
  <c r="T9" i="8"/>
  <c r="Q9" i="8"/>
  <c r="M9" i="8"/>
  <c r="S9" i="8"/>
  <c r="O9" i="8"/>
  <c r="R9" i="8"/>
  <c r="P9" i="8"/>
  <c r="N9" i="8"/>
  <c r="Q69" i="8"/>
  <c r="R69" i="8"/>
  <c r="O69" i="8"/>
  <c r="P69" i="8"/>
  <c r="M69" i="8"/>
  <c r="T69" i="8"/>
  <c r="S69" i="8"/>
  <c r="N69" i="8"/>
  <c r="S80" i="8"/>
  <c r="Q80" i="8"/>
  <c r="M80" i="8"/>
  <c r="P80" i="8"/>
  <c r="R80" i="8"/>
  <c r="T80" i="8"/>
  <c r="N80" i="8"/>
  <c r="O80" i="8"/>
  <c r="D70" i="5"/>
  <c r="E70" i="5"/>
  <c r="L70" i="8"/>
  <c r="L70" i="6"/>
  <c r="C70" i="8"/>
  <c r="D70" i="8"/>
  <c r="C70" i="5"/>
  <c r="C70" i="6"/>
  <c r="C71" i="7"/>
  <c r="D71" i="7"/>
  <c r="I70" i="5"/>
  <c r="I70" i="8"/>
  <c r="Q71" i="7"/>
  <c r="E70" i="6"/>
  <c r="E71" i="7"/>
  <c r="J70" i="5"/>
  <c r="D70" i="6"/>
  <c r="E70" i="8"/>
  <c r="I71" i="7"/>
  <c r="P71" i="7"/>
  <c r="J70" i="8"/>
  <c r="B81" i="6"/>
  <c r="B81" i="8"/>
  <c r="B82" i="7"/>
  <c r="B81" i="5"/>
  <c r="A61" i="7"/>
  <c r="A60" i="5"/>
  <c r="A60" i="6"/>
  <c r="A60" i="8"/>
  <c r="D61" i="5"/>
  <c r="J61" i="8"/>
  <c r="L61" i="8"/>
  <c r="D61" i="6"/>
  <c r="D62" i="7"/>
  <c r="I62" i="7"/>
  <c r="C61" i="8"/>
  <c r="C61" i="5"/>
  <c r="P62" i="7"/>
  <c r="Q62" i="7"/>
  <c r="E61" i="8"/>
  <c r="E61" i="5"/>
  <c r="I61" i="8"/>
  <c r="L61" i="6"/>
  <c r="E61" i="6"/>
  <c r="C62" i="7"/>
  <c r="C61" i="6"/>
  <c r="D61" i="8"/>
  <c r="E62" i="7"/>
  <c r="J61" i="5"/>
  <c r="I61" i="5"/>
  <c r="H93" i="2"/>
  <c r="I93" i="2" s="1"/>
  <c r="G93" i="2"/>
  <c r="AJ93" i="2" s="1"/>
  <c r="F93" i="2"/>
  <c r="AI93" i="2" s="1"/>
  <c r="C93" i="2"/>
  <c r="AB93" i="2" s="1"/>
  <c r="B93" i="2"/>
  <c r="AD93" i="2" s="1"/>
  <c r="B70" i="5"/>
  <c r="B71" i="7"/>
  <c r="B70" i="6"/>
  <c r="B70" i="8"/>
  <c r="H12" i="2"/>
  <c r="S13" i="2"/>
  <c r="B12" i="2"/>
  <c r="AD12" i="2" s="1"/>
  <c r="C12" i="2"/>
  <c r="AB12" i="2" s="1"/>
  <c r="G12" i="2"/>
  <c r="AJ12" i="2" s="1"/>
  <c r="F12" i="2"/>
  <c r="AI12" i="2" s="1"/>
  <c r="B103" i="7"/>
  <c r="B102" i="6"/>
  <c r="B102" i="8"/>
  <c r="B102" i="5"/>
  <c r="B91" i="5"/>
  <c r="B92" i="7"/>
  <c r="B91" i="8"/>
  <c r="B91" i="6"/>
  <c r="S101" i="8"/>
  <c r="P101" i="8"/>
  <c r="O101" i="8"/>
  <c r="N101" i="8"/>
  <c r="T101" i="8"/>
  <c r="Q101" i="8"/>
  <c r="R101" i="8"/>
  <c r="M101" i="8"/>
  <c r="Z82" i="2"/>
  <c r="B42" i="7"/>
  <c r="B41" i="5"/>
  <c r="B41" i="8"/>
  <c r="B41" i="6"/>
  <c r="A40" i="8"/>
  <c r="A41" i="7"/>
  <c r="A40" i="6"/>
  <c r="A40" i="5"/>
  <c r="G72" i="2"/>
  <c r="AJ72" i="2" s="1"/>
  <c r="F72" i="2"/>
  <c r="AI72" i="2" s="1"/>
  <c r="B72" i="2"/>
  <c r="AD72" i="2" s="1"/>
  <c r="S73" i="2"/>
  <c r="H72" i="2"/>
  <c r="I72" i="2" s="1"/>
  <c r="C72" i="2"/>
  <c r="AB72" i="2" s="1"/>
  <c r="B10" i="8"/>
  <c r="B10" i="6"/>
  <c r="B10" i="5"/>
  <c r="B11" i="7"/>
  <c r="Z103" i="2"/>
  <c r="A80" i="8"/>
  <c r="A80" i="5"/>
  <c r="A81" i="7"/>
  <c r="A80" i="6"/>
  <c r="I11" i="2"/>
  <c r="Z42" i="2"/>
  <c r="Z92" i="2"/>
  <c r="Q90" i="8"/>
  <c r="S90" i="8"/>
  <c r="R90" i="8"/>
  <c r="T90" i="8"/>
  <c r="N90" i="8"/>
  <c r="M90" i="8"/>
  <c r="P90" i="8"/>
  <c r="O90" i="8"/>
  <c r="B61" i="6"/>
  <c r="B61" i="8"/>
  <c r="B62" i="7"/>
  <c r="B61" i="5"/>
  <c r="C41" i="6"/>
  <c r="T41" i="6"/>
  <c r="D41" i="8"/>
  <c r="Q42" i="7"/>
  <c r="C41" i="5"/>
  <c r="L41" i="8"/>
  <c r="E42" i="7"/>
  <c r="J41" i="8"/>
  <c r="I41" i="8"/>
  <c r="Y42" i="7"/>
  <c r="I41" i="5"/>
  <c r="P42" i="7"/>
  <c r="I42" i="7"/>
  <c r="E41" i="8"/>
  <c r="E41" i="5"/>
  <c r="D41" i="5"/>
  <c r="E41" i="6"/>
  <c r="D41" i="6"/>
  <c r="J41" i="5"/>
  <c r="L41" i="6"/>
  <c r="C41" i="8"/>
  <c r="C42" i="7"/>
  <c r="D42" i="7"/>
  <c r="A101" i="8"/>
  <c r="A102" i="7"/>
  <c r="A101" i="5"/>
  <c r="A101" i="6"/>
  <c r="D103" i="7"/>
  <c r="D102" i="8"/>
  <c r="D102" i="6"/>
  <c r="E102" i="8"/>
  <c r="I103" i="7"/>
  <c r="P103" i="7"/>
  <c r="C102" i="5"/>
  <c r="E102" i="5"/>
  <c r="J102" i="8"/>
  <c r="C102" i="8"/>
  <c r="E102" i="6"/>
  <c r="I102" i="5"/>
  <c r="C103" i="7"/>
  <c r="D102" i="5"/>
  <c r="C102" i="6"/>
  <c r="I102" i="8"/>
  <c r="L102" i="8"/>
  <c r="E103" i="7"/>
  <c r="Q103" i="7"/>
  <c r="L102" i="6"/>
  <c r="J102" i="5"/>
  <c r="L81" i="8"/>
  <c r="L81" i="6"/>
  <c r="E81" i="8"/>
  <c r="I82" i="7"/>
  <c r="D82" i="7"/>
  <c r="I81" i="8"/>
  <c r="C81" i="8"/>
  <c r="E81" i="5"/>
  <c r="C81" i="5"/>
  <c r="D81" i="8"/>
  <c r="P82" i="7"/>
  <c r="E82" i="7"/>
  <c r="D81" i="6"/>
  <c r="C81" i="6"/>
  <c r="C82" i="7"/>
  <c r="J81" i="5"/>
  <c r="E81" i="6"/>
  <c r="D81" i="5"/>
  <c r="J81" i="8"/>
  <c r="I81" i="5"/>
  <c r="Q82" i="7"/>
  <c r="R60" i="8"/>
  <c r="M60" i="8"/>
  <c r="T60" i="8"/>
  <c r="N60" i="8"/>
  <c r="P60" i="8"/>
  <c r="Q60" i="8"/>
  <c r="O60" i="8"/>
  <c r="S60" i="8"/>
  <c r="Q40" i="8"/>
  <c r="S40" i="8"/>
  <c r="R40" i="8"/>
  <c r="M40" i="8"/>
  <c r="O40" i="8"/>
  <c r="N40" i="8"/>
  <c r="T40" i="8"/>
  <c r="P40" i="8"/>
  <c r="C43" i="2"/>
  <c r="AB43" i="2" s="1"/>
  <c r="B43" i="2"/>
  <c r="AD43" i="2" s="1"/>
  <c r="F43" i="2"/>
  <c r="AI43" i="2" s="1"/>
  <c r="H43" i="2"/>
  <c r="I43" i="2" s="1"/>
  <c r="G43" i="2"/>
  <c r="AJ43" i="2" s="1"/>
  <c r="E91" i="6"/>
  <c r="C92" i="7"/>
  <c r="L91" i="6"/>
  <c r="L91" i="8"/>
  <c r="E91" i="5"/>
  <c r="I91" i="5"/>
  <c r="I92" i="7"/>
  <c r="C91" i="5"/>
  <c r="Q92" i="7"/>
  <c r="C91" i="8"/>
  <c r="D91" i="6"/>
  <c r="P92" i="7"/>
  <c r="D91" i="8"/>
  <c r="D92" i="7"/>
  <c r="D91" i="5"/>
  <c r="E92" i="7"/>
  <c r="I91" i="8"/>
  <c r="C91" i="6"/>
  <c r="J91" i="8"/>
  <c r="J91" i="5"/>
  <c r="E91" i="8"/>
  <c r="A69" i="6"/>
  <c r="A69" i="5"/>
  <c r="A70" i="7"/>
  <c r="A69" i="8"/>
  <c r="C63" i="2"/>
  <c r="AB63" i="2" s="1"/>
  <c r="B63" i="2"/>
  <c r="AD63" i="2" s="1"/>
  <c r="G63" i="2"/>
  <c r="AJ63" i="2" s="1"/>
  <c r="F63" i="2"/>
  <c r="AI63" i="2" s="1"/>
  <c r="H63" i="2"/>
  <c r="I63" i="2" s="1"/>
  <c r="A90" i="8"/>
  <c r="A91" i="7"/>
  <c r="A90" i="5"/>
  <c r="A90" i="6"/>
  <c r="Z71" i="2"/>
  <c r="E10" i="5"/>
  <c r="I11" i="7"/>
  <c r="C10" i="6"/>
  <c r="Y11" i="7"/>
  <c r="Q11" i="7"/>
  <c r="D10" i="8"/>
  <c r="D11" i="7"/>
  <c r="J10" i="8"/>
  <c r="I10" i="8"/>
  <c r="C11" i="7"/>
  <c r="C10" i="5"/>
  <c r="E10" i="8"/>
  <c r="I10" i="5"/>
  <c r="C10" i="8"/>
  <c r="P11" i="7"/>
  <c r="E10" i="6"/>
  <c r="E11" i="7"/>
  <c r="D10" i="6"/>
  <c r="D10" i="5"/>
  <c r="T10" i="6"/>
  <c r="H83" i="2"/>
  <c r="I83" i="2" s="1"/>
  <c r="C83" i="2"/>
  <c r="AB83" i="2" s="1"/>
  <c r="B83" i="2"/>
  <c r="AD83" i="2" s="1"/>
  <c r="G83" i="2"/>
  <c r="AJ83" i="2" s="1"/>
  <c r="F83" i="2"/>
  <c r="AI83" i="2" s="1"/>
  <c r="AK73" i="2" l="1"/>
  <c r="AL73" i="2"/>
  <c r="AM73" i="2"/>
  <c r="AN73" i="2"/>
  <c r="AK23" i="2"/>
  <c r="AL23" i="2"/>
  <c r="AM23" i="2"/>
  <c r="AN23" i="2"/>
  <c r="AK13" i="2"/>
  <c r="AL13" i="2"/>
  <c r="AM13" i="2"/>
  <c r="AN13" i="2"/>
  <c r="AK33" i="2"/>
  <c r="AL33" i="2"/>
  <c r="AM33" i="2"/>
  <c r="AN33" i="2"/>
  <c r="AA9" i="2"/>
  <c r="A8" i="5"/>
  <c r="A9" i="7"/>
  <c r="A8" i="6"/>
  <c r="AA10" i="2"/>
  <c r="A9" i="8"/>
  <c r="A10" i="7"/>
  <c r="A9" i="6"/>
  <c r="A93" i="2"/>
  <c r="AA93" i="2" s="1"/>
  <c r="R93" i="2"/>
  <c r="A63" i="2"/>
  <c r="AA63" i="2" s="1"/>
  <c r="R63" i="2"/>
  <c r="A32" i="2"/>
  <c r="AA32" i="2" s="1"/>
  <c r="R32" i="2"/>
  <c r="A43" i="2"/>
  <c r="AA43" i="2" s="1"/>
  <c r="R43" i="2"/>
  <c r="A83" i="2"/>
  <c r="AA83" i="2" s="1"/>
  <c r="R83" i="2"/>
  <c r="A72" i="2"/>
  <c r="AA72" i="2" s="1"/>
  <c r="R72" i="2"/>
  <c r="A53" i="2"/>
  <c r="AA53" i="2" s="1"/>
  <c r="R53" i="2"/>
  <c r="A22" i="2"/>
  <c r="AA22" i="2" s="1"/>
  <c r="R22" i="2"/>
  <c r="A8" i="8"/>
  <c r="A9" i="5"/>
  <c r="L10" i="8"/>
  <c r="N10" i="8" s="1"/>
  <c r="J53" i="2"/>
  <c r="K53" i="2"/>
  <c r="L53" i="2"/>
  <c r="M53" i="2"/>
  <c r="N53" i="2"/>
  <c r="Q53" i="2"/>
  <c r="O53" i="2"/>
  <c r="P53" i="2"/>
  <c r="L43" i="2"/>
  <c r="M43" i="2"/>
  <c r="N43" i="2"/>
  <c r="O43" i="2"/>
  <c r="P43" i="2"/>
  <c r="K43" i="2"/>
  <c r="Q43" i="2"/>
  <c r="J43" i="2"/>
  <c r="P63" i="2"/>
  <c r="Q63" i="2"/>
  <c r="J63" i="2"/>
  <c r="K63" i="2"/>
  <c r="L63" i="2"/>
  <c r="N63" i="2"/>
  <c r="M63" i="2"/>
  <c r="O63" i="2"/>
  <c r="K93" i="2"/>
  <c r="O93" i="2"/>
  <c r="L93" i="2"/>
  <c r="M93" i="2"/>
  <c r="N93" i="2"/>
  <c r="Q93" i="2"/>
  <c r="J93" i="2"/>
  <c r="P93" i="2"/>
  <c r="M83" i="2"/>
  <c r="N83" i="2"/>
  <c r="O83" i="2"/>
  <c r="Q83" i="2"/>
  <c r="P83" i="2"/>
  <c r="K83" i="2"/>
  <c r="J83" i="2"/>
  <c r="L83" i="2"/>
  <c r="O32" i="2"/>
  <c r="P32" i="2"/>
  <c r="Q32" i="2"/>
  <c r="J32" i="2"/>
  <c r="K32" i="2"/>
  <c r="N32" i="2"/>
  <c r="L32" i="2"/>
  <c r="M32" i="2"/>
  <c r="L11" i="2"/>
  <c r="M11" i="2"/>
  <c r="N11" i="2"/>
  <c r="R11" i="2" s="1"/>
  <c r="O11" i="2"/>
  <c r="P11" i="2"/>
  <c r="J11" i="2"/>
  <c r="K11" i="2"/>
  <c r="Q11" i="2"/>
  <c r="Q22" i="2"/>
  <c r="J22" i="2"/>
  <c r="K22" i="2"/>
  <c r="L22" i="2"/>
  <c r="M22" i="2"/>
  <c r="N22" i="2"/>
  <c r="O22" i="2"/>
  <c r="P22" i="2"/>
  <c r="O72" i="2"/>
  <c r="P72" i="2"/>
  <c r="Q72" i="2"/>
  <c r="J72" i="2"/>
  <c r="K72" i="2"/>
  <c r="L72" i="2"/>
  <c r="M72" i="2"/>
  <c r="N72" i="2"/>
  <c r="B52" i="8"/>
  <c r="B52" i="5"/>
  <c r="B53" i="7"/>
  <c r="B52" i="6"/>
  <c r="A51" i="8"/>
  <c r="A52" i="7"/>
  <c r="A51" i="6"/>
  <c r="A51" i="5"/>
  <c r="Z53" i="2"/>
  <c r="E53" i="7"/>
  <c r="D52" i="8"/>
  <c r="T52" i="6"/>
  <c r="L52" i="6"/>
  <c r="I52" i="8"/>
  <c r="C52" i="6"/>
  <c r="E52" i="8"/>
  <c r="E52" i="5"/>
  <c r="Y53" i="7"/>
  <c r="D52" i="5"/>
  <c r="L52" i="8"/>
  <c r="C52" i="8"/>
  <c r="C53" i="7"/>
  <c r="I52" i="5"/>
  <c r="Q53" i="7"/>
  <c r="D53" i="7"/>
  <c r="I53" i="7"/>
  <c r="P53" i="7"/>
  <c r="J52" i="5"/>
  <c r="E52" i="6"/>
  <c r="D52" i="6"/>
  <c r="C52" i="5"/>
  <c r="J52" i="8"/>
  <c r="R51" i="8"/>
  <c r="T51" i="8"/>
  <c r="O51" i="8"/>
  <c r="Q51" i="8"/>
  <c r="N51" i="8"/>
  <c r="P51" i="8"/>
  <c r="S51" i="8"/>
  <c r="M51" i="8"/>
  <c r="Z22" i="2"/>
  <c r="M20" i="8"/>
  <c r="R20" i="8"/>
  <c r="N20" i="8"/>
  <c r="O20" i="8"/>
  <c r="S20" i="8"/>
  <c r="T20" i="8"/>
  <c r="P20" i="8"/>
  <c r="Q20" i="8"/>
  <c r="B21" i="6"/>
  <c r="B22" i="7"/>
  <c r="B21" i="8"/>
  <c r="B21" i="5"/>
  <c r="L21" i="8"/>
  <c r="D21" i="5"/>
  <c r="D21" i="6"/>
  <c r="E22" i="7"/>
  <c r="C21" i="6"/>
  <c r="J21" i="5"/>
  <c r="I21" i="8"/>
  <c r="C21" i="5"/>
  <c r="E21" i="5"/>
  <c r="J21" i="8"/>
  <c r="Y22" i="7"/>
  <c r="D22" i="7"/>
  <c r="C22" i="7"/>
  <c r="C21" i="8"/>
  <c r="E21" i="8"/>
  <c r="E21" i="6"/>
  <c r="T21" i="6"/>
  <c r="I21" i="5"/>
  <c r="P22" i="7"/>
  <c r="I22" i="7"/>
  <c r="L21" i="6"/>
  <c r="D21" i="8"/>
  <c r="Q22" i="7"/>
  <c r="Z32" i="2"/>
  <c r="A20" i="8"/>
  <c r="A20" i="5"/>
  <c r="A21" i="7"/>
  <c r="A20" i="6"/>
  <c r="Q32" i="7"/>
  <c r="D31" i="5"/>
  <c r="E32" i="7"/>
  <c r="C31" i="5"/>
  <c r="J31" i="8"/>
  <c r="D32" i="7"/>
  <c r="C31" i="6"/>
  <c r="I31" i="5"/>
  <c r="E31" i="5"/>
  <c r="C32" i="7"/>
  <c r="E31" i="6"/>
  <c r="I32" i="7"/>
  <c r="J31" i="5"/>
  <c r="Y32" i="7"/>
  <c r="T31" i="6"/>
  <c r="L31" i="8"/>
  <c r="C31" i="8"/>
  <c r="P32" i="7"/>
  <c r="D31" i="8"/>
  <c r="I31" i="8"/>
  <c r="E31" i="8"/>
  <c r="L31" i="6"/>
  <c r="D31" i="6"/>
  <c r="H23" i="2"/>
  <c r="I23" i="2" s="1"/>
  <c r="R23" i="2" s="1"/>
  <c r="G23" i="2"/>
  <c r="AJ23" i="2" s="1"/>
  <c r="F23" i="2"/>
  <c r="AI23" i="2" s="1"/>
  <c r="B23" i="2"/>
  <c r="AD23" i="2" s="1"/>
  <c r="C23" i="2"/>
  <c r="AB23" i="2" s="1"/>
  <c r="O30" i="8"/>
  <c r="N30" i="8"/>
  <c r="T30" i="8"/>
  <c r="Q30" i="8"/>
  <c r="P30" i="8"/>
  <c r="S30" i="8"/>
  <c r="R30" i="8"/>
  <c r="M30" i="8"/>
  <c r="B31" i="6"/>
  <c r="B32" i="7"/>
  <c r="B31" i="8"/>
  <c r="B31" i="5"/>
  <c r="G33" i="2"/>
  <c r="AJ33" i="2" s="1"/>
  <c r="H33" i="2"/>
  <c r="I33" i="2" s="1"/>
  <c r="B33" i="2"/>
  <c r="AD33" i="2" s="1"/>
  <c r="C33" i="2"/>
  <c r="AB33" i="2" s="1"/>
  <c r="F33" i="2"/>
  <c r="AI33" i="2" s="1"/>
  <c r="A30" i="8"/>
  <c r="A31" i="7"/>
  <c r="A30" i="5"/>
  <c r="A30" i="6"/>
  <c r="T41" i="8"/>
  <c r="O41" i="8"/>
  <c r="S41" i="8"/>
  <c r="N41" i="8"/>
  <c r="P41" i="8"/>
  <c r="M41" i="8"/>
  <c r="R41" i="8"/>
  <c r="Q41" i="8"/>
  <c r="G13" i="2"/>
  <c r="AJ13" i="2" s="1"/>
  <c r="F13" i="2"/>
  <c r="AI13" i="2" s="1"/>
  <c r="B13" i="2"/>
  <c r="AD13" i="2" s="1"/>
  <c r="H13" i="2"/>
  <c r="C13" i="2"/>
  <c r="AB13" i="2" s="1"/>
  <c r="Z43" i="2"/>
  <c r="A91" i="5"/>
  <c r="A91" i="8"/>
  <c r="A92" i="7"/>
  <c r="A91" i="6"/>
  <c r="B71" i="5"/>
  <c r="B72" i="7"/>
  <c r="B71" i="8"/>
  <c r="B71" i="6"/>
  <c r="A82" i="7"/>
  <c r="A81" i="5"/>
  <c r="A81" i="6"/>
  <c r="A81" i="8"/>
  <c r="C92" i="6"/>
  <c r="D93" i="7"/>
  <c r="L92" i="8"/>
  <c r="E93" i="7"/>
  <c r="I93" i="7"/>
  <c r="D92" i="5"/>
  <c r="E92" i="5"/>
  <c r="P93" i="7"/>
  <c r="J92" i="8"/>
  <c r="I92" i="8"/>
  <c r="L92" i="6"/>
  <c r="I92" i="5"/>
  <c r="J92" i="5"/>
  <c r="E92" i="8"/>
  <c r="D92" i="8"/>
  <c r="Q93" i="7"/>
  <c r="C93" i="7"/>
  <c r="C92" i="5"/>
  <c r="C92" i="8"/>
  <c r="D92" i="6"/>
  <c r="E92" i="6"/>
  <c r="Z93" i="2"/>
  <c r="A70" i="8"/>
  <c r="A70" i="6"/>
  <c r="A71" i="7"/>
  <c r="A70" i="5"/>
  <c r="C83" i="7"/>
  <c r="L82" i="6"/>
  <c r="C82" i="8"/>
  <c r="P83" i="7"/>
  <c r="E82" i="6"/>
  <c r="I82" i="8"/>
  <c r="E82" i="8"/>
  <c r="D83" i="7"/>
  <c r="D82" i="6"/>
  <c r="E83" i="7"/>
  <c r="I82" i="5"/>
  <c r="Q83" i="7"/>
  <c r="D82" i="8"/>
  <c r="E82" i="5"/>
  <c r="I83" i="7"/>
  <c r="J82" i="8"/>
  <c r="C82" i="5"/>
  <c r="C82" i="6"/>
  <c r="J82" i="5"/>
  <c r="L82" i="8"/>
  <c r="D82" i="5"/>
  <c r="I12" i="2"/>
  <c r="L62" i="6"/>
  <c r="D62" i="8"/>
  <c r="E63" i="7"/>
  <c r="L62" i="8"/>
  <c r="D63" i="7"/>
  <c r="I63" i="7"/>
  <c r="E62" i="8"/>
  <c r="D62" i="5"/>
  <c r="J62" i="8"/>
  <c r="E62" i="5"/>
  <c r="C62" i="6"/>
  <c r="C63" i="7"/>
  <c r="J62" i="5"/>
  <c r="C62" i="8"/>
  <c r="C62" i="5"/>
  <c r="I62" i="5"/>
  <c r="D62" i="6"/>
  <c r="E62" i="6"/>
  <c r="Q63" i="7"/>
  <c r="I62" i="8"/>
  <c r="P63" i="7"/>
  <c r="S91" i="8"/>
  <c r="R91" i="8"/>
  <c r="M91" i="8"/>
  <c r="N91" i="8"/>
  <c r="Q91" i="8"/>
  <c r="O91" i="8"/>
  <c r="T91" i="8"/>
  <c r="P91" i="8"/>
  <c r="B82" i="5"/>
  <c r="B82" i="6"/>
  <c r="B83" i="7"/>
  <c r="B82" i="8"/>
  <c r="J42" i="5"/>
  <c r="P43" i="7"/>
  <c r="L42" i="6"/>
  <c r="D43" i="7"/>
  <c r="E43" i="7"/>
  <c r="Y43" i="7"/>
  <c r="C42" i="5"/>
  <c r="E42" i="5"/>
  <c r="C42" i="6"/>
  <c r="C43" i="7"/>
  <c r="I43" i="7"/>
  <c r="Q43" i="7"/>
  <c r="D42" i="5"/>
  <c r="L42" i="8"/>
  <c r="D42" i="6"/>
  <c r="T42" i="6"/>
  <c r="I42" i="5"/>
  <c r="C42" i="8"/>
  <c r="E42" i="8"/>
  <c r="D42" i="8"/>
  <c r="I42" i="8"/>
  <c r="E42" i="6"/>
  <c r="J42" i="8"/>
  <c r="R81" i="8"/>
  <c r="N81" i="8"/>
  <c r="M81" i="8"/>
  <c r="Q81" i="8"/>
  <c r="T81" i="8"/>
  <c r="S81" i="8"/>
  <c r="O81" i="8"/>
  <c r="P81" i="8"/>
  <c r="A41" i="8"/>
  <c r="A41" i="6"/>
  <c r="A42" i="7"/>
  <c r="A41" i="5"/>
  <c r="Z11" i="2"/>
  <c r="G73" i="2"/>
  <c r="AJ73" i="2" s="1"/>
  <c r="C73" i="2"/>
  <c r="AB73" i="2" s="1"/>
  <c r="F73" i="2"/>
  <c r="AI73" i="2" s="1"/>
  <c r="B73" i="2"/>
  <c r="AD73" i="2" s="1"/>
  <c r="H73" i="2"/>
  <c r="I73" i="2" s="1"/>
  <c r="N61" i="8"/>
  <c r="O61" i="8"/>
  <c r="Q61" i="8"/>
  <c r="R61" i="8"/>
  <c r="S61" i="8"/>
  <c r="P61" i="8"/>
  <c r="T61" i="8"/>
  <c r="M61" i="8"/>
  <c r="Z72" i="2"/>
  <c r="B62" i="6"/>
  <c r="B63" i="7"/>
  <c r="B62" i="5"/>
  <c r="B62" i="8"/>
  <c r="B42" i="5"/>
  <c r="B42" i="6"/>
  <c r="B42" i="8"/>
  <c r="B43" i="7"/>
  <c r="B11" i="5"/>
  <c r="B11" i="8"/>
  <c r="B12" i="7"/>
  <c r="B11" i="6"/>
  <c r="Z83" i="2"/>
  <c r="M102" i="8"/>
  <c r="S102" i="8"/>
  <c r="N102" i="8"/>
  <c r="R102" i="8"/>
  <c r="T102" i="8"/>
  <c r="P102" i="8"/>
  <c r="Q102" i="8"/>
  <c r="O102" i="8"/>
  <c r="B92" i="6"/>
  <c r="B92" i="8"/>
  <c r="B92" i="5"/>
  <c r="B93" i="7"/>
  <c r="Z63" i="2"/>
  <c r="A102" i="5"/>
  <c r="A102" i="8"/>
  <c r="A103" i="7"/>
  <c r="A102" i="6"/>
  <c r="D71" i="6"/>
  <c r="J71" i="8"/>
  <c r="D71" i="8"/>
  <c r="Q72" i="7"/>
  <c r="L71" i="6"/>
  <c r="I71" i="5"/>
  <c r="E71" i="8"/>
  <c r="I71" i="8"/>
  <c r="C71" i="5"/>
  <c r="E72" i="7"/>
  <c r="D72" i="7"/>
  <c r="E71" i="5"/>
  <c r="C71" i="8"/>
  <c r="D71" i="5"/>
  <c r="P72" i="7"/>
  <c r="J71" i="5"/>
  <c r="L71" i="8"/>
  <c r="C72" i="7"/>
  <c r="E71" i="6"/>
  <c r="C71" i="6"/>
  <c r="I72" i="7"/>
  <c r="D11" i="6"/>
  <c r="T11" i="6"/>
  <c r="C12" i="7"/>
  <c r="D11" i="8"/>
  <c r="D11" i="5"/>
  <c r="E11" i="6"/>
  <c r="C11" i="6"/>
  <c r="I11" i="8"/>
  <c r="Q12" i="7"/>
  <c r="D12" i="7"/>
  <c r="E11" i="5"/>
  <c r="I11" i="5"/>
  <c r="I12" i="7"/>
  <c r="E12" i="7"/>
  <c r="Y12" i="7"/>
  <c r="P12" i="7"/>
  <c r="J11" i="8"/>
  <c r="C11" i="8"/>
  <c r="E11" i="8"/>
  <c r="C11" i="5"/>
  <c r="Q70" i="8"/>
  <c r="O70" i="8"/>
  <c r="R70" i="8"/>
  <c r="S70" i="8"/>
  <c r="M70" i="8"/>
  <c r="T70" i="8"/>
  <c r="N70" i="8"/>
  <c r="P70" i="8"/>
  <c r="A61" i="5"/>
  <c r="A62" i="7"/>
  <c r="A61" i="6"/>
  <c r="A61" i="8"/>
  <c r="A73" i="2" l="1"/>
  <c r="AA73" i="2" s="1"/>
  <c r="R73" i="2"/>
  <c r="A33" i="2"/>
  <c r="AA33" i="2" s="1"/>
  <c r="R33" i="2"/>
  <c r="L11" i="8"/>
  <c r="N11" i="8" s="1"/>
  <c r="A11" i="2"/>
  <c r="AA11" i="2" s="1"/>
  <c r="A23" i="2"/>
  <c r="AA23" i="2" s="1"/>
  <c r="Q10" i="8"/>
  <c r="P10" i="8"/>
  <c r="R10" i="8"/>
  <c r="S10" i="8"/>
  <c r="T10" i="8"/>
  <c r="M10" i="8"/>
  <c r="O10" i="8"/>
  <c r="J10" i="5"/>
  <c r="L10" i="6"/>
  <c r="N33" i="2"/>
  <c r="O33" i="2"/>
  <c r="P33" i="2"/>
  <c r="Q33" i="2"/>
  <c r="J33" i="2"/>
  <c r="L33" i="2"/>
  <c r="M33" i="2"/>
  <c r="K33" i="2"/>
  <c r="P23" i="2"/>
  <c r="Q23" i="2"/>
  <c r="J23" i="2"/>
  <c r="K23" i="2"/>
  <c r="L23" i="2"/>
  <c r="M23" i="2"/>
  <c r="O23" i="2"/>
  <c r="N23" i="2"/>
  <c r="N73" i="2"/>
  <c r="O73" i="2"/>
  <c r="P73" i="2"/>
  <c r="Q73" i="2"/>
  <c r="J73" i="2"/>
  <c r="K73" i="2"/>
  <c r="M73" i="2"/>
  <c r="L73" i="2"/>
  <c r="K12" i="2"/>
  <c r="L12" i="2"/>
  <c r="M12" i="2"/>
  <c r="N12" i="2"/>
  <c r="R12" i="2" s="1"/>
  <c r="O12" i="2"/>
  <c r="P12" i="2"/>
  <c r="Q12" i="2"/>
  <c r="J12" i="2"/>
  <c r="P2" i="2"/>
  <c r="O52" i="8"/>
  <c r="Q52" i="8"/>
  <c r="P52" i="8"/>
  <c r="N52" i="8"/>
  <c r="T52" i="8"/>
  <c r="R52" i="8"/>
  <c r="M52" i="8"/>
  <c r="S52" i="8"/>
  <c r="A53" i="7"/>
  <c r="A52" i="5"/>
  <c r="A52" i="6"/>
  <c r="A52" i="8"/>
  <c r="L22" i="6"/>
  <c r="L22" i="8"/>
  <c r="C22" i="8"/>
  <c r="C22" i="5"/>
  <c r="Y23" i="7"/>
  <c r="C22" i="6"/>
  <c r="I22" i="8"/>
  <c r="D23" i="7"/>
  <c r="Q23" i="7"/>
  <c r="E22" i="8"/>
  <c r="T22" i="6"/>
  <c r="I23" i="7"/>
  <c r="C23" i="7"/>
  <c r="I22" i="5"/>
  <c r="J22" i="8"/>
  <c r="P23" i="7"/>
  <c r="E22" i="5"/>
  <c r="E22" i="6"/>
  <c r="D22" i="5"/>
  <c r="J22" i="5"/>
  <c r="D22" i="8"/>
  <c r="E23" i="7"/>
  <c r="D22" i="6"/>
  <c r="B32" i="8"/>
  <c r="B32" i="5"/>
  <c r="B32" i="6"/>
  <c r="B33" i="7"/>
  <c r="A32" i="7"/>
  <c r="A31" i="8"/>
  <c r="A31" i="6"/>
  <c r="A31" i="5"/>
  <c r="I32" i="5"/>
  <c r="Y33" i="7"/>
  <c r="I33" i="7"/>
  <c r="C32" i="8"/>
  <c r="D33" i="7"/>
  <c r="L32" i="8"/>
  <c r="Q33" i="7"/>
  <c r="C32" i="5"/>
  <c r="D32" i="5"/>
  <c r="J32" i="8"/>
  <c r="E33" i="7"/>
  <c r="D32" i="6"/>
  <c r="D32" i="8"/>
  <c r="E32" i="5"/>
  <c r="I32" i="8"/>
  <c r="T32" i="6"/>
  <c r="C33" i="7"/>
  <c r="C32" i="6"/>
  <c r="P33" i="7"/>
  <c r="J32" i="5"/>
  <c r="L32" i="6"/>
  <c r="E32" i="8"/>
  <c r="E32" i="6"/>
  <c r="Z23" i="2"/>
  <c r="T31" i="8"/>
  <c r="S31" i="8"/>
  <c r="M31" i="8"/>
  <c r="O31" i="8"/>
  <c r="R31" i="8"/>
  <c r="P31" i="8"/>
  <c r="Q31" i="8"/>
  <c r="N31" i="8"/>
  <c r="P21" i="8"/>
  <c r="S21" i="8"/>
  <c r="R21" i="8"/>
  <c r="T21" i="8"/>
  <c r="O21" i="8"/>
  <c r="Q21" i="8"/>
  <c r="M21" i="8"/>
  <c r="N21" i="8"/>
  <c r="A21" i="8"/>
  <c r="A22" i="7"/>
  <c r="A21" i="6"/>
  <c r="A21" i="5"/>
  <c r="Z33" i="2"/>
  <c r="B22" i="6"/>
  <c r="B23" i="7"/>
  <c r="B22" i="8"/>
  <c r="B22" i="5"/>
  <c r="N2" i="2"/>
  <c r="A82" i="5"/>
  <c r="A83" i="7"/>
  <c r="A82" i="8"/>
  <c r="A82" i="6"/>
  <c r="Z73" i="2"/>
  <c r="D13" i="7"/>
  <c r="Q13" i="7"/>
  <c r="Y13" i="7"/>
  <c r="D12" i="5"/>
  <c r="I12" i="5"/>
  <c r="D12" i="8"/>
  <c r="E12" i="8"/>
  <c r="P13" i="7"/>
  <c r="I12" i="8"/>
  <c r="E12" i="5"/>
  <c r="C13" i="7"/>
  <c r="D12" i="6"/>
  <c r="T12" i="6"/>
  <c r="J12" i="8"/>
  <c r="C12" i="8"/>
  <c r="E13" i="7"/>
  <c r="C12" i="6"/>
  <c r="E12" i="6"/>
  <c r="I13" i="7"/>
  <c r="C12" i="5"/>
  <c r="A43" i="7"/>
  <c r="A42" i="6"/>
  <c r="A42" i="5"/>
  <c r="A42" i="8"/>
  <c r="C72" i="6"/>
  <c r="E72" i="8"/>
  <c r="L72" i="6"/>
  <c r="E72" i="6"/>
  <c r="C73" i="7"/>
  <c r="P73" i="7"/>
  <c r="D72" i="6"/>
  <c r="L72" i="8"/>
  <c r="D72" i="8"/>
  <c r="J72" i="8"/>
  <c r="D72" i="5"/>
  <c r="C72" i="8"/>
  <c r="E72" i="5"/>
  <c r="I73" i="7"/>
  <c r="C72" i="5"/>
  <c r="D73" i="7"/>
  <c r="E73" i="7"/>
  <c r="Q73" i="7"/>
  <c r="I72" i="8"/>
  <c r="I72" i="5"/>
  <c r="J72" i="5"/>
  <c r="P42" i="8"/>
  <c r="T42" i="8"/>
  <c r="Q42" i="8"/>
  <c r="M42" i="8"/>
  <c r="R42" i="8"/>
  <c r="N42" i="8"/>
  <c r="O42" i="8"/>
  <c r="S42" i="8"/>
  <c r="A71" i="6"/>
  <c r="A72" i="7"/>
  <c r="A71" i="5"/>
  <c r="A71" i="8"/>
  <c r="B72" i="6"/>
  <c r="B72" i="8"/>
  <c r="B72" i="5"/>
  <c r="B73" i="7"/>
  <c r="S71" i="8"/>
  <c r="Q71" i="8"/>
  <c r="P71" i="8"/>
  <c r="O71" i="8"/>
  <c r="M71" i="8"/>
  <c r="N71" i="8"/>
  <c r="T71" i="8"/>
  <c r="R71" i="8"/>
  <c r="N62" i="8"/>
  <c r="R62" i="8"/>
  <c r="M62" i="8"/>
  <c r="Q62" i="8"/>
  <c r="P62" i="8"/>
  <c r="S62" i="8"/>
  <c r="T62" i="8"/>
  <c r="O62" i="8"/>
  <c r="R82" i="8"/>
  <c r="P82" i="8"/>
  <c r="S82" i="8"/>
  <c r="O82" i="8"/>
  <c r="Q82" i="8"/>
  <c r="T82" i="8"/>
  <c r="M82" i="8"/>
  <c r="N82" i="8"/>
  <c r="A93" i="7"/>
  <c r="A92" i="8"/>
  <c r="A92" i="5"/>
  <c r="A92" i="6"/>
  <c r="Z12" i="2"/>
  <c r="B12" i="5"/>
  <c r="B12" i="6"/>
  <c r="B13" i="7"/>
  <c r="B12" i="8"/>
  <c r="A62" i="5"/>
  <c r="A62" i="6"/>
  <c r="A63" i="7"/>
  <c r="A62" i="8"/>
  <c r="M92" i="8"/>
  <c r="Q92" i="8"/>
  <c r="P92" i="8"/>
  <c r="T92" i="8"/>
  <c r="O92" i="8"/>
  <c r="N92" i="8"/>
  <c r="R92" i="8"/>
  <c r="S92" i="8"/>
  <c r="Q2" i="2"/>
  <c r="I13" i="2"/>
  <c r="O2" i="2"/>
  <c r="J2" i="2"/>
  <c r="M2" i="2"/>
  <c r="L2" i="2"/>
  <c r="K2" i="2"/>
  <c r="T11" i="8" l="1"/>
  <c r="O11" i="8"/>
  <c r="R11" i="8"/>
  <c r="A11" i="7"/>
  <c r="A10" i="8"/>
  <c r="Q11" i="8"/>
  <c r="M11" i="8"/>
  <c r="P11" i="8"/>
  <c r="A10" i="5"/>
  <c r="S11" i="8"/>
  <c r="K25" i="2"/>
  <c r="A10" i="6"/>
  <c r="A12" i="2"/>
  <c r="AA12" i="2" s="1"/>
  <c r="J25" i="2"/>
  <c r="Q25" i="2"/>
  <c r="P25" i="2"/>
  <c r="L25" i="2"/>
  <c r="N25" i="2"/>
  <c r="O25" i="2"/>
  <c r="M25" i="2"/>
  <c r="K16" i="2"/>
  <c r="N24" i="2"/>
  <c r="O24" i="2"/>
  <c r="P24" i="2"/>
  <c r="Q24" i="2"/>
  <c r="M24" i="2"/>
  <c r="L24" i="2"/>
  <c r="K24" i="2"/>
  <c r="J24" i="2"/>
  <c r="J16" i="2"/>
  <c r="L16" i="2"/>
  <c r="N16" i="2"/>
  <c r="O16" i="2"/>
  <c r="M16" i="2"/>
  <c r="P16" i="2"/>
  <c r="Q16" i="2"/>
  <c r="O15" i="2"/>
  <c r="P15" i="2"/>
  <c r="L15" i="2"/>
  <c r="K15" i="2"/>
  <c r="N15" i="2"/>
  <c r="J15" i="2"/>
  <c r="Q15" i="2"/>
  <c r="M15" i="2"/>
  <c r="N14" i="2"/>
  <c r="Q14" i="2"/>
  <c r="O14" i="2"/>
  <c r="J14" i="2"/>
  <c r="L14" i="2"/>
  <c r="K14" i="2"/>
  <c r="M14" i="2"/>
  <c r="P14" i="2"/>
  <c r="L12" i="8"/>
  <c r="Q12" i="8" s="1"/>
  <c r="J11" i="5"/>
  <c r="L11" i="6"/>
  <c r="J13" i="2"/>
  <c r="K13" i="2"/>
  <c r="L13" i="2"/>
  <c r="M13" i="2"/>
  <c r="N13" i="2"/>
  <c r="P13" i="2"/>
  <c r="O13" i="2"/>
  <c r="Q13" i="2"/>
  <c r="A22" i="5"/>
  <c r="A23" i="7"/>
  <c r="A22" i="6"/>
  <c r="A22" i="8"/>
  <c r="A32" i="6"/>
  <c r="A32" i="8"/>
  <c r="A33" i="7"/>
  <c r="A32" i="5"/>
  <c r="S32" i="8"/>
  <c r="P32" i="8"/>
  <c r="T32" i="8"/>
  <c r="M32" i="8"/>
  <c r="R32" i="8"/>
  <c r="O32" i="8"/>
  <c r="Q32" i="8"/>
  <c r="N32" i="8"/>
  <c r="Q22" i="8"/>
  <c r="O22" i="8"/>
  <c r="R22" i="8"/>
  <c r="S22" i="8"/>
  <c r="P22" i="8"/>
  <c r="N22" i="8"/>
  <c r="T22" i="8"/>
  <c r="M22" i="8"/>
  <c r="Z13" i="2"/>
  <c r="A72" i="5"/>
  <c r="A72" i="8"/>
  <c r="A72" i="6"/>
  <c r="A73" i="7"/>
  <c r="Q72" i="8"/>
  <c r="T72" i="8"/>
  <c r="R72" i="8"/>
  <c r="O72" i="8"/>
  <c r="S72" i="8"/>
  <c r="M72" i="8"/>
  <c r="N72" i="8"/>
  <c r="P72" i="8"/>
  <c r="R2" i="2"/>
  <c r="T2" i="2" s="1"/>
  <c r="V2" i="2" s="1"/>
  <c r="A11" i="8" l="1"/>
  <c r="R13" i="2"/>
  <c r="R16" i="2"/>
  <c r="R14" i="2"/>
  <c r="A11" i="6"/>
  <c r="R15" i="2"/>
  <c r="A12" i="7"/>
  <c r="A11" i="5"/>
  <c r="P12" i="8"/>
  <c r="P1" i="8" s="1"/>
  <c r="T12" i="8"/>
  <c r="T104" i="8" s="1"/>
  <c r="M12" i="8"/>
  <c r="M1" i="8" s="1"/>
  <c r="R12" i="8"/>
  <c r="R1" i="8" s="1"/>
  <c r="O12" i="8"/>
  <c r="O1" i="8" s="1"/>
  <c r="N12" i="8"/>
  <c r="N1" i="8" s="1"/>
  <c r="S12" i="8"/>
  <c r="S1" i="8" s="1"/>
  <c r="L12" i="6"/>
  <c r="J12" i="5"/>
  <c r="Q1" i="8"/>
  <c r="T105" i="8" l="1"/>
  <c r="T103" i="8"/>
  <c r="T1" i="8"/>
  <c r="A13" i="2"/>
  <c r="A12" i="6" s="1"/>
  <c r="U1" i="8" l="1"/>
  <c r="A12" i="8"/>
  <c r="A12" i="5"/>
  <c r="A13" i="7"/>
  <c r="AA13" i="2"/>
  <c r="A14" i="2"/>
  <c r="A14" i="7" s="1"/>
  <c r="AA14" i="2" l="1"/>
  <c r="A13" i="5"/>
  <c r="A13" i="6"/>
  <c r="A13" i="8"/>
  <c r="A16" i="2"/>
  <c r="A15" i="6" s="1"/>
  <c r="AA16" i="2" l="1"/>
  <c r="A16" i="7"/>
  <c r="A15" i="5"/>
  <c r="A15" i="8"/>
  <c r="A24" i="2"/>
  <c r="A24" i="7" s="1"/>
  <c r="AA24" i="2" l="1"/>
  <c r="A23" i="5"/>
  <c r="A23" i="8"/>
  <c r="A23" i="6"/>
  <c r="A25" i="2"/>
  <c r="AA25" i="2" s="1"/>
  <c r="A25" i="7" l="1"/>
  <c r="A24" i="6"/>
  <c r="A24" i="5"/>
  <c r="A24" i="8"/>
  <c r="A15" i="2"/>
  <c r="A15" i="7" s="1"/>
  <c r="A14" i="5" l="1"/>
  <c r="AA15" i="2"/>
  <c r="A14" i="6"/>
  <c r="A1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たかなし珠算教室</author>
  </authors>
  <commentList>
    <comment ref="I6" authorId="0" shapeId="0" xr:uid="{00000000-0006-0000-0000-000001000000}">
      <text>
        <r>
          <rPr>
            <b/>
            <sz val="14"/>
            <color indexed="81"/>
            <rFont val="ＭＳ Ｐゴシック"/>
            <family val="3"/>
            <charset val="128"/>
          </rPr>
          <t>末尾の『都府県』は入れない。（例）静岡，愛知
リストから選択できます。</t>
        </r>
      </text>
    </comment>
    <comment ref="K6" authorId="0" shapeId="0" xr:uid="{00000000-0006-0000-0000-000002000000}">
      <text>
        <r>
          <rPr>
            <b/>
            <sz val="14"/>
            <color indexed="81"/>
            <rFont val="ＭＳ Ｐゴシック"/>
            <family val="3"/>
            <charset val="128"/>
          </rPr>
          <t>姓と名の間に『全角スペース』を入れてください。</t>
        </r>
      </text>
    </comment>
    <comment ref="B7" authorId="0" shapeId="0" xr:uid="{00000000-0006-0000-0000-000003000000}">
      <text>
        <r>
          <rPr>
            <b/>
            <sz val="14"/>
            <color indexed="81"/>
            <rFont val="ＭＳ Ｐゴシック"/>
            <family val="3"/>
            <charset val="128"/>
          </rPr>
          <t>アルファベットを含む場合、全角・半角を区別（明確に）してください。</t>
        </r>
      </text>
    </comment>
    <comment ref="K7" authorId="0" shapeId="0" xr:uid="{3DE51FED-16D8-4ECD-A9A3-B665E893DD0F}">
      <text>
        <r>
          <rPr>
            <b/>
            <sz val="14"/>
            <color indexed="81"/>
            <rFont val="ＭＳ 明朝"/>
            <family val="1"/>
            <charset val="128"/>
          </rPr>
          <t>『氏名入力規則』のシートをご参照のうえ、ご入力ください。</t>
        </r>
      </text>
    </comment>
    <comment ref="L9" authorId="0" shapeId="0" xr:uid="{00000000-0006-0000-0000-000005000000}">
      <text>
        <r>
          <rPr>
            <b/>
            <sz val="14"/>
            <color indexed="81"/>
            <rFont val="ＭＳ 明朝"/>
            <family val="1"/>
            <charset val="128"/>
          </rPr>
          <t>名簿の枚数を入力してください。</t>
        </r>
      </text>
    </comment>
    <comment ref="C15" authorId="0" shapeId="0" xr:uid="{00000000-0006-0000-0000-000006000000}">
      <text>
        <r>
          <rPr>
            <b/>
            <sz val="14"/>
            <color indexed="81"/>
            <rFont val="ＭＳ 明朝"/>
            <family val="1"/>
            <charset val="128"/>
          </rPr>
          <t>姓と名の間に『全角スペース』を入れてください。</t>
        </r>
      </text>
    </comment>
    <comment ref="E15" authorId="0" shapeId="0" xr:uid="{00000000-0006-0000-0000-000007000000}">
      <text>
        <r>
          <rPr>
            <b/>
            <sz val="14"/>
            <color indexed="81"/>
            <rFont val="ＭＳ 明朝"/>
            <family val="1"/>
            <charset val="128"/>
          </rPr>
          <t>県立・市立から記入してください。</t>
        </r>
      </text>
    </comment>
    <comment ref="J15" authorId="0" shapeId="0" xr:uid="{00000000-0006-0000-0000-000008000000}">
      <text>
        <r>
          <rPr>
            <b/>
            <sz val="14"/>
            <color indexed="81"/>
            <rFont val="ＭＳ 明朝"/>
            <family val="1"/>
            <charset val="128"/>
          </rPr>
          <t>リストから選択してください。</t>
        </r>
      </text>
    </comment>
    <comment ref="M15" authorId="0" shapeId="0" xr:uid="{00000000-0006-0000-0000-000009000000}">
      <text>
        <r>
          <rPr>
            <b/>
            <sz val="14"/>
            <color indexed="81"/>
            <rFont val="ＭＳ 明朝"/>
            <family val="1"/>
            <charset val="128"/>
          </rPr>
          <t>平成・昭和・令和から選択してください。</t>
        </r>
      </text>
    </comment>
    <comment ref="C16" authorId="0" shapeId="0" xr:uid="{00000000-0006-0000-0000-00000A000000}">
      <text>
        <r>
          <rPr>
            <b/>
            <sz val="14"/>
            <color indexed="81"/>
            <rFont val="ＭＳ 明朝"/>
            <family val="1"/>
            <charset val="128"/>
          </rPr>
          <t>『氏名入力規則』のシートをご参照のうえ、ご入力ください。</t>
        </r>
      </text>
    </comment>
    <comment ref="C37" authorId="0" shapeId="0" xr:uid="{00000000-0006-0000-0000-00000B000000}">
      <text>
        <r>
          <rPr>
            <b/>
            <sz val="14"/>
            <color indexed="81"/>
            <rFont val="ＭＳ 明朝"/>
            <family val="1"/>
            <charset val="128"/>
          </rPr>
          <t>全て半角で
（例）
438-0000</t>
        </r>
      </text>
    </comment>
    <comment ref="K37" authorId="0" shapeId="0" xr:uid="{00000000-0006-0000-0000-00000C000000}">
      <text>
        <r>
          <rPr>
            <b/>
            <sz val="14"/>
            <color indexed="81"/>
            <rFont val="ＭＳ 明朝"/>
            <family val="1"/>
            <charset val="128"/>
          </rPr>
          <t>全て半角で
（例）
0123-45-6789</t>
        </r>
      </text>
    </comment>
    <comment ref="C38" authorId="0" shapeId="0" xr:uid="{00000000-0006-0000-0000-00000D000000}">
      <text>
        <r>
          <rPr>
            <b/>
            <sz val="14"/>
            <color indexed="81"/>
            <rFont val="ＭＳ 明朝"/>
            <family val="1"/>
            <charset val="128"/>
          </rPr>
          <t>都道府県から記入する。数字、ハイフンは半角で記入する。</t>
        </r>
      </text>
    </comment>
    <comment ref="K38" authorId="0" shapeId="0" xr:uid="{00000000-0006-0000-0000-00000E000000}">
      <text>
        <r>
          <rPr>
            <b/>
            <sz val="14"/>
            <color indexed="81"/>
            <rFont val="ＭＳ 明朝"/>
            <family val="1"/>
            <charset val="128"/>
          </rPr>
          <t>全て半角で
（例）
0123-45-6789</t>
        </r>
      </text>
    </comment>
    <comment ref="C39" authorId="0" shapeId="0" xr:uid="{00000000-0006-0000-0000-00000F000000}">
      <text>
        <r>
          <rPr>
            <b/>
            <sz val="14"/>
            <color indexed="81"/>
            <rFont val="ＭＳ Ｐゴシック"/>
            <family val="3"/>
            <charset val="128"/>
          </rPr>
          <t>携帯メールはＮＧです。</t>
        </r>
      </text>
    </comment>
    <comment ref="P39" authorId="0" shapeId="0" xr:uid="{00000000-0006-0000-0000-000010000000}">
      <text>
        <r>
          <rPr>
            <b/>
            <sz val="14"/>
            <color indexed="81"/>
            <rFont val="ＭＳ Ｐゴシック"/>
            <family val="3"/>
            <charset val="128"/>
          </rPr>
          <t>希望者には別途接続テストの日程をご連絡いたします。</t>
        </r>
      </text>
    </comment>
    <comment ref="C57" authorId="0" shapeId="0" xr:uid="{00000000-0006-0000-0000-000011000000}">
      <text>
        <r>
          <rPr>
            <b/>
            <sz val="14"/>
            <color indexed="81"/>
            <rFont val="ＭＳ 明朝"/>
            <family val="1"/>
            <charset val="128"/>
          </rPr>
          <t>姓と名の間に『全角スペース』を入れてください。</t>
        </r>
      </text>
    </comment>
    <comment ref="E57" authorId="0" shapeId="0" xr:uid="{00000000-0006-0000-0000-000012000000}">
      <text>
        <r>
          <rPr>
            <b/>
            <sz val="14"/>
            <color indexed="81"/>
            <rFont val="ＭＳ 明朝"/>
            <family val="1"/>
            <charset val="128"/>
          </rPr>
          <t>県立・市立から記入してください。</t>
        </r>
      </text>
    </comment>
    <comment ref="J57" authorId="0" shapeId="0" xr:uid="{00000000-0006-0000-0000-000013000000}">
      <text>
        <r>
          <rPr>
            <b/>
            <sz val="14"/>
            <color indexed="81"/>
            <rFont val="ＭＳ 明朝"/>
            <family val="1"/>
            <charset val="128"/>
          </rPr>
          <t>リストから選択してください。</t>
        </r>
      </text>
    </comment>
    <comment ref="C58" authorId="0" shapeId="0" xr:uid="{1587594B-14D7-4D5E-A644-3ECACDA78F71}">
      <text>
        <r>
          <rPr>
            <b/>
            <sz val="14"/>
            <color indexed="81"/>
            <rFont val="ＭＳ 明朝"/>
            <family val="1"/>
            <charset val="128"/>
          </rPr>
          <t>『氏名入力規則』のシートをご参照のうえ、ご入力ください。</t>
        </r>
      </text>
    </comment>
    <comment ref="E61" authorId="0" shapeId="0" xr:uid="{FCF3FA92-4348-4597-8536-A13DF64B1BF2}">
      <text>
        <r>
          <rPr>
            <b/>
            <sz val="14"/>
            <color indexed="81"/>
            <rFont val="ＭＳ 明朝"/>
            <family val="1"/>
            <charset val="128"/>
          </rPr>
          <t>県立・市立から記入してください。</t>
        </r>
      </text>
    </comment>
    <comment ref="C91" authorId="0" shapeId="0" xr:uid="{00000000-0006-0000-0000-000015000000}">
      <text>
        <r>
          <rPr>
            <b/>
            <sz val="14"/>
            <color indexed="81"/>
            <rFont val="ＭＳ 明朝"/>
            <family val="1"/>
            <charset val="128"/>
          </rPr>
          <t>姓と名の間に『全角スペース』を入れてください。</t>
        </r>
      </text>
    </comment>
    <comment ref="E91" authorId="0" shapeId="0" xr:uid="{00000000-0006-0000-0000-000016000000}">
      <text>
        <r>
          <rPr>
            <b/>
            <sz val="14"/>
            <color indexed="81"/>
            <rFont val="ＭＳ 明朝"/>
            <family val="1"/>
            <charset val="128"/>
          </rPr>
          <t>県立・市立から記入してください。</t>
        </r>
      </text>
    </comment>
    <comment ref="J91" authorId="0" shapeId="0" xr:uid="{00000000-0006-0000-0000-000017000000}">
      <text>
        <r>
          <rPr>
            <b/>
            <sz val="14"/>
            <color indexed="81"/>
            <rFont val="ＭＳ 明朝"/>
            <family val="1"/>
            <charset val="128"/>
          </rPr>
          <t>リストから選択してください。</t>
        </r>
      </text>
    </comment>
    <comment ref="C92" authorId="0" shapeId="0" xr:uid="{876A4219-FD61-48F2-B53F-B38AC6FD095E}">
      <text>
        <r>
          <rPr>
            <b/>
            <sz val="14"/>
            <color indexed="81"/>
            <rFont val="ＭＳ 明朝"/>
            <family val="1"/>
            <charset val="128"/>
          </rPr>
          <t>『氏名入力規則』のシートをご参照のうえ、ご入力ください。</t>
        </r>
      </text>
    </comment>
    <comment ref="C125" authorId="0" shapeId="0" xr:uid="{00000000-0006-0000-0000-000019000000}">
      <text>
        <r>
          <rPr>
            <b/>
            <sz val="14"/>
            <color indexed="81"/>
            <rFont val="ＭＳ 明朝"/>
            <family val="1"/>
            <charset val="128"/>
          </rPr>
          <t>姓と名の間に『全角スペース』を入れてください。</t>
        </r>
      </text>
    </comment>
    <comment ref="E125" authorId="0" shapeId="0" xr:uid="{00000000-0006-0000-0000-00001A000000}">
      <text>
        <r>
          <rPr>
            <b/>
            <sz val="14"/>
            <color indexed="81"/>
            <rFont val="ＭＳ 明朝"/>
            <family val="1"/>
            <charset val="128"/>
          </rPr>
          <t>県立・市立から記入してください。</t>
        </r>
      </text>
    </comment>
    <comment ref="J125" authorId="0" shapeId="0" xr:uid="{00000000-0006-0000-0000-00001B000000}">
      <text>
        <r>
          <rPr>
            <b/>
            <sz val="14"/>
            <color indexed="81"/>
            <rFont val="ＭＳ 明朝"/>
            <family val="1"/>
            <charset val="128"/>
          </rPr>
          <t>リストから選択してください。</t>
        </r>
      </text>
    </comment>
    <comment ref="C126" authorId="0" shapeId="0" xr:uid="{E26247A5-41A1-426A-8EAA-4BB73C50D9C5}">
      <text>
        <r>
          <rPr>
            <b/>
            <sz val="14"/>
            <color indexed="81"/>
            <rFont val="ＭＳ 明朝"/>
            <family val="1"/>
            <charset val="128"/>
          </rPr>
          <t>『氏名入力規則』のシートをご参照のうえ、ご入力ください。</t>
        </r>
      </text>
    </comment>
    <comment ref="C159" authorId="0" shapeId="0" xr:uid="{00000000-0006-0000-0000-00001D000000}">
      <text>
        <r>
          <rPr>
            <b/>
            <sz val="14"/>
            <color indexed="81"/>
            <rFont val="ＭＳ 明朝"/>
            <family val="1"/>
            <charset val="128"/>
          </rPr>
          <t>姓と名の間に『全角スペース』を入れてください。</t>
        </r>
      </text>
    </comment>
    <comment ref="E159" authorId="0" shapeId="0" xr:uid="{00000000-0006-0000-0000-00001E000000}">
      <text>
        <r>
          <rPr>
            <b/>
            <sz val="14"/>
            <color indexed="81"/>
            <rFont val="ＭＳ 明朝"/>
            <family val="1"/>
            <charset val="128"/>
          </rPr>
          <t>県立・市立から記入してください。</t>
        </r>
      </text>
    </comment>
    <comment ref="J159" authorId="0" shapeId="0" xr:uid="{00000000-0006-0000-0000-00001F000000}">
      <text>
        <r>
          <rPr>
            <b/>
            <sz val="14"/>
            <color indexed="81"/>
            <rFont val="ＭＳ 明朝"/>
            <family val="1"/>
            <charset val="128"/>
          </rPr>
          <t>リストから選択してください。</t>
        </r>
      </text>
    </comment>
    <comment ref="C160" authorId="0" shapeId="0" xr:uid="{27D9E552-2D7D-4138-9C78-FB00C71EB6F2}">
      <text>
        <r>
          <rPr>
            <b/>
            <sz val="14"/>
            <color indexed="81"/>
            <rFont val="ＭＳ 明朝"/>
            <family val="1"/>
            <charset val="128"/>
          </rPr>
          <t>『氏名入力規則』のシートをご参照のうえ、ご入力ください。</t>
        </r>
      </text>
    </comment>
    <comment ref="C193" authorId="0" shapeId="0" xr:uid="{00000000-0006-0000-0000-000021000000}">
      <text>
        <r>
          <rPr>
            <b/>
            <sz val="14"/>
            <color indexed="81"/>
            <rFont val="ＭＳ 明朝"/>
            <family val="1"/>
            <charset val="128"/>
          </rPr>
          <t>姓と名の間に『全角スペース』を入れてください。</t>
        </r>
      </text>
    </comment>
    <comment ref="E193" authorId="0" shapeId="0" xr:uid="{00000000-0006-0000-0000-000022000000}">
      <text>
        <r>
          <rPr>
            <b/>
            <sz val="14"/>
            <color indexed="81"/>
            <rFont val="ＭＳ 明朝"/>
            <family val="1"/>
            <charset val="128"/>
          </rPr>
          <t>県立・市立から記入してください。</t>
        </r>
      </text>
    </comment>
    <comment ref="J193" authorId="0" shapeId="0" xr:uid="{00000000-0006-0000-0000-000023000000}">
      <text>
        <r>
          <rPr>
            <b/>
            <sz val="14"/>
            <color indexed="81"/>
            <rFont val="ＭＳ 明朝"/>
            <family val="1"/>
            <charset val="128"/>
          </rPr>
          <t>リストから選択してください。</t>
        </r>
      </text>
    </comment>
    <comment ref="C194" authorId="0" shapeId="0" xr:uid="{F061774A-588C-40C1-87EF-AEB723A7A42B}">
      <text>
        <r>
          <rPr>
            <b/>
            <sz val="14"/>
            <color indexed="81"/>
            <rFont val="ＭＳ 明朝"/>
            <family val="1"/>
            <charset val="128"/>
          </rPr>
          <t>『氏名入力規則』のシートをご参照のうえ、ご入力ください。</t>
        </r>
      </text>
    </comment>
    <comment ref="C227" authorId="0" shapeId="0" xr:uid="{00000000-0006-0000-0000-000025000000}">
      <text>
        <r>
          <rPr>
            <b/>
            <sz val="14"/>
            <color indexed="81"/>
            <rFont val="ＭＳ 明朝"/>
            <family val="1"/>
            <charset val="128"/>
          </rPr>
          <t>姓と名の間に『全角スペース』を入れてください。</t>
        </r>
      </text>
    </comment>
    <comment ref="E227" authorId="0" shapeId="0" xr:uid="{00000000-0006-0000-0000-000026000000}">
      <text>
        <r>
          <rPr>
            <b/>
            <sz val="14"/>
            <color indexed="81"/>
            <rFont val="ＭＳ 明朝"/>
            <family val="1"/>
            <charset val="128"/>
          </rPr>
          <t>県立・市立から記入してください。</t>
        </r>
      </text>
    </comment>
    <comment ref="J227" authorId="0" shapeId="0" xr:uid="{00000000-0006-0000-0000-000027000000}">
      <text>
        <r>
          <rPr>
            <b/>
            <sz val="14"/>
            <color indexed="81"/>
            <rFont val="ＭＳ 明朝"/>
            <family val="1"/>
            <charset val="128"/>
          </rPr>
          <t>リストから選択してください。</t>
        </r>
      </text>
    </comment>
    <comment ref="C228" authorId="0" shapeId="0" xr:uid="{44ECC0CC-AD10-46C2-8620-A37B66B97C9C}">
      <text>
        <r>
          <rPr>
            <b/>
            <sz val="14"/>
            <color indexed="81"/>
            <rFont val="ＭＳ 明朝"/>
            <family val="1"/>
            <charset val="128"/>
          </rPr>
          <t>『氏名入力規則』のシートをご参照のうえ、ご入力ください。</t>
        </r>
      </text>
    </comment>
    <comment ref="C261" authorId="0" shapeId="0" xr:uid="{00000000-0006-0000-0000-000029000000}">
      <text>
        <r>
          <rPr>
            <b/>
            <sz val="14"/>
            <color indexed="81"/>
            <rFont val="ＭＳ 明朝"/>
            <family val="1"/>
            <charset val="128"/>
          </rPr>
          <t>姓と名の間に『全角スペース』を入れてください。</t>
        </r>
      </text>
    </comment>
    <comment ref="E261" authorId="0" shapeId="0" xr:uid="{00000000-0006-0000-0000-00002A000000}">
      <text>
        <r>
          <rPr>
            <b/>
            <sz val="14"/>
            <color indexed="81"/>
            <rFont val="ＭＳ 明朝"/>
            <family val="1"/>
            <charset val="128"/>
          </rPr>
          <t>県立・市立から記入してください。</t>
        </r>
      </text>
    </comment>
    <comment ref="J261" authorId="0" shapeId="0" xr:uid="{00000000-0006-0000-0000-00002B000000}">
      <text>
        <r>
          <rPr>
            <b/>
            <sz val="14"/>
            <color indexed="81"/>
            <rFont val="ＭＳ 明朝"/>
            <family val="1"/>
            <charset val="128"/>
          </rPr>
          <t>リストから選択してください。</t>
        </r>
      </text>
    </comment>
    <comment ref="C262" authorId="0" shapeId="0" xr:uid="{934A1499-B147-45FE-BC22-339BBA3EA33B}">
      <text>
        <r>
          <rPr>
            <b/>
            <sz val="14"/>
            <color indexed="81"/>
            <rFont val="ＭＳ 明朝"/>
            <family val="1"/>
            <charset val="128"/>
          </rPr>
          <t>『氏名入力規則』のシートをご参照のうえ、ご入力ください。</t>
        </r>
      </text>
    </comment>
    <comment ref="C295" authorId="0" shapeId="0" xr:uid="{00000000-0006-0000-0000-00002D000000}">
      <text>
        <r>
          <rPr>
            <b/>
            <sz val="14"/>
            <color indexed="81"/>
            <rFont val="ＭＳ 明朝"/>
            <family val="1"/>
            <charset val="128"/>
          </rPr>
          <t>姓と名の間に『全角スペース』を入れてください。</t>
        </r>
      </text>
    </comment>
    <comment ref="E295" authorId="0" shapeId="0" xr:uid="{00000000-0006-0000-0000-00002E000000}">
      <text>
        <r>
          <rPr>
            <b/>
            <sz val="14"/>
            <color indexed="81"/>
            <rFont val="ＭＳ 明朝"/>
            <family val="1"/>
            <charset val="128"/>
          </rPr>
          <t>県立・市立から記入してください。</t>
        </r>
      </text>
    </comment>
    <comment ref="J295" authorId="0" shapeId="0" xr:uid="{00000000-0006-0000-0000-00002F000000}">
      <text>
        <r>
          <rPr>
            <b/>
            <sz val="14"/>
            <color indexed="81"/>
            <rFont val="ＭＳ 明朝"/>
            <family val="1"/>
            <charset val="128"/>
          </rPr>
          <t>リストから選択してください。</t>
        </r>
      </text>
    </comment>
    <comment ref="C296" authorId="0" shapeId="0" xr:uid="{C538459B-8B5F-41F6-93D2-0CF0E3119614}">
      <text>
        <r>
          <rPr>
            <b/>
            <sz val="14"/>
            <color indexed="81"/>
            <rFont val="ＭＳ 明朝"/>
            <family val="1"/>
            <charset val="128"/>
          </rPr>
          <t>『氏名入力規則』のシートをご参照のうえ、ご入力ください。</t>
        </r>
      </text>
    </comment>
    <comment ref="C329" authorId="0" shapeId="0" xr:uid="{00000000-0006-0000-0000-000031000000}">
      <text>
        <r>
          <rPr>
            <b/>
            <sz val="14"/>
            <color indexed="81"/>
            <rFont val="ＭＳ 明朝"/>
            <family val="1"/>
            <charset val="128"/>
          </rPr>
          <t>姓と名の間に『全角スペース』を入れてください。</t>
        </r>
      </text>
    </comment>
    <comment ref="E329" authorId="0" shapeId="0" xr:uid="{00000000-0006-0000-0000-000032000000}">
      <text>
        <r>
          <rPr>
            <b/>
            <sz val="14"/>
            <color indexed="81"/>
            <rFont val="ＭＳ 明朝"/>
            <family val="1"/>
            <charset val="128"/>
          </rPr>
          <t>県立・市立から記入してください。</t>
        </r>
      </text>
    </comment>
    <comment ref="J329" authorId="0" shapeId="0" xr:uid="{00000000-0006-0000-0000-000033000000}">
      <text>
        <r>
          <rPr>
            <b/>
            <sz val="14"/>
            <color indexed="81"/>
            <rFont val="ＭＳ 明朝"/>
            <family val="1"/>
            <charset val="128"/>
          </rPr>
          <t>リストから選択してください。</t>
        </r>
      </text>
    </comment>
    <comment ref="C330" authorId="0" shapeId="0" xr:uid="{FA3FFCD4-7C72-474C-AC59-0EE14FCF01DB}">
      <text>
        <r>
          <rPr>
            <b/>
            <sz val="14"/>
            <color indexed="81"/>
            <rFont val="ＭＳ 明朝"/>
            <family val="1"/>
            <charset val="128"/>
          </rPr>
          <t>『氏名入力規則』のシートをご参照のうえ、ご入力ください。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たかなし珠算教室</author>
  </authors>
  <commentList>
    <comment ref="A1" authorId="0" shapeId="0" xr:uid="{00000000-0006-0000-0200-000001000000}">
      <text>
        <r>
          <rPr>
            <b/>
            <sz val="9"/>
            <color indexed="81"/>
            <rFont val="ＭＳ Ｐゴシック"/>
            <family val="3"/>
            <charset val="128"/>
          </rPr>
          <t>たかなし珠算教室:</t>
        </r>
        <r>
          <rPr>
            <sz val="9"/>
            <color indexed="81"/>
            <rFont val="ＭＳ Ｐゴシック"/>
            <family val="3"/>
            <charset val="128"/>
          </rPr>
          <t xml:space="preserve">
名簿シートのS1に入力する。アルファベット順、五十音順で。</t>
        </r>
      </text>
    </comment>
    <comment ref="B3" authorId="0" shapeId="0" xr:uid="{00000000-0006-0000-0200-000002000000}">
      <text>
        <r>
          <rPr>
            <b/>
            <sz val="12"/>
            <color indexed="81"/>
            <rFont val="ＭＳ ゴシック"/>
            <family val="3"/>
            <charset val="128"/>
          </rPr>
          <t>名字と名前のあいだには、全角スペースを入れてください。</t>
        </r>
      </text>
    </comment>
    <comment ref="C3" authorId="0" shapeId="0" xr:uid="{00000000-0006-0000-0200-000003000000}">
      <text>
        <r>
          <rPr>
            <b/>
            <sz val="10"/>
            <color indexed="81"/>
            <rFont val="ＭＳ ゴシック"/>
            <family val="3"/>
            <charset val="128"/>
          </rPr>
          <t>できる限り以下の書式に従ってください。
”＿”は全角スペースです。
＜名字３文字の場合＞
　名前３文字
　　○○○＿○○○
　名前２文字
　　○○○＿○＿○
　名前１文字
　　○○○＿＿＿○
＜名字２文字の場合＞
　名前３文字
　　○＿○＿○○○
　名前２文字
　　○＿○＿○＿○
　名前１文字
　　○＿○＿＿＿○
＜名字１文字の場合＞
　名前３文字
　　○＿＿＿○○○
　名前２文字
　　○＿＿＿○＿○
　名前１文字
　　○＿＿＿＿＿○
＜上記にあてはまらない場合＞
　名字と名前の間に全角スペースを入れてください</t>
        </r>
      </text>
    </comment>
    <comment ref="F3" authorId="0" shapeId="0" xr:uid="{00000000-0006-0000-0200-000004000000}">
      <text>
        <r>
          <rPr>
            <b/>
            <sz val="12"/>
            <color indexed="81"/>
            <rFont val="ＭＳ ゴシック"/>
            <family val="3"/>
            <charset val="128"/>
          </rPr>
          <t>○○町立、○○市立、○○県立、私立を明記してください。</t>
        </r>
      </text>
    </comment>
    <comment ref="G3" authorId="0" shapeId="0" xr:uid="{00000000-0006-0000-0200-000005000000}">
      <text>
        <r>
          <rPr>
            <b/>
            <sz val="12"/>
            <color indexed="81"/>
            <rFont val="ＭＳ ゴシック"/>
            <family val="3"/>
            <charset val="128"/>
          </rPr>
          <t>リストから選択してください。</t>
        </r>
      </text>
    </comment>
  </commentList>
</comments>
</file>

<file path=xl/sharedStrings.xml><?xml version="1.0" encoding="utf-8"?>
<sst xmlns="http://schemas.openxmlformats.org/spreadsheetml/2006/main" count="1008" uniqueCount="213">
  <si>
    <t>参加部門</t>
    <rPh sb="0" eb="2">
      <t>サンカ</t>
    </rPh>
    <rPh sb="2" eb="4">
      <t>ブモン</t>
    </rPh>
    <phoneticPr fontId="2"/>
  </si>
  <si>
    <t>氏　名</t>
    <rPh sb="0" eb="1">
      <t>シ</t>
    </rPh>
    <rPh sb="2" eb="3">
      <t>メイ</t>
    </rPh>
    <phoneticPr fontId="2"/>
  </si>
  <si>
    <t>年少</t>
    <rPh sb="0" eb="2">
      <t>ネンショウ</t>
    </rPh>
    <phoneticPr fontId="2"/>
  </si>
  <si>
    <t>年中</t>
    <rPh sb="0" eb="2">
      <t>ネンチュウ</t>
    </rPh>
    <phoneticPr fontId="2"/>
  </si>
  <si>
    <t>年長</t>
    <rPh sb="0" eb="2">
      <t>ネンチョウ</t>
    </rPh>
    <phoneticPr fontId="2"/>
  </si>
  <si>
    <t>一般</t>
    <rPh sb="0" eb="2">
      <t>イッパン</t>
    </rPh>
    <phoneticPr fontId="2"/>
  </si>
  <si>
    <t>大学</t>
    <rPh sb="0" eb="2">
      <t>ダイガク</t>
    </rPh>
    <phoneticPr fontId="2"/>
  </si>
  <si>
    <t>生年月日</t>
    <rPh sb="0" eb="1">
      <t>セイ</t>
    </rPh>
    <rPh sb="1" eb="4">
      <t>ネンガッピ</t>
    </rPh>
    <phoneticPr fontId="2"/>
  </si>
  <si>
    <t>小１</t>
    <rPh sb="0" eb="1">
      <t>ショウ</t>
    </rPh>
    <phoneticPr fontId="2"/>
  </si>
  <si>
    <t>学 年</t>
    <rPh sb="0" eb="1">
      <t>ガク</t>
    </rPh>
    <rPh sb="2" eb="3">
      <t>ネン</t>
    </rPh>
    <phoneticPr fontId="2"/>
  </si>
  <si>
    <t>ひこぼし　たろう</t>
    <phoneticPr fontId="2"/>
  </si>
  <si>
    <t>団　体　名</t>
    <rPh sb="0" eb="1">
      <t>ダン</t>
    </rPh>
    <rPh sb="2" eb="3">
      <t>カラダ</t>
    </rPh>
    <rPh sb="4" eb="5">
      <t>メイ</t>
    </rPh>
    <phoneticPr fontId="2"/>
  </si>
  <si>
    <t>２年生以下</t>
    <rPh sb="1" eb="3">
      <t>ネンセイ</t>
    </rPh>
    <rPh sb="3" eb="5">
      <t>イカ</t>
    </rPh>
    <phoneticPr fontId="2"/>
  </si>
  <si>
    <t>ふ　り　が　な</t>
    <phoneticPr fontId="2"/>
  </si>
  <si>
    <t>ふ り が な</t>
    <phoneticPr fontId="2"/>
  </si>
  <si>
    <t>名</t>
    <rPh sb="0" eb="1">
      <t>メイ</t>
    </rPh>
    <phoneticPr fontId="2"/>
  </si>
  <si>
    <t>口</t>
    <rPh sb="0" eb="1">
      <t>クチ</t>
    </rPh>
    <phoneticPr fontId="2"/>
  </si>
  <si>
    <t>×</t>
    <phoneticPr fontId="2"/>
  </si>
  <si>
    <t>×</t>
    <phoneticPr fontId="2"/>
  </si>
  <si>
    <t>月</t>
    <rPh sb="0" eb="1">
      <t>ガツ</t>
    </rPh>
    <phoneticPr fontId="2"/>
  </si>
  <si>
    <t>日</t>
    <rPh sb="0" eb="1">
      <t>ヒ</t>
    </rPh>
    <phoneticPr fontId="2"/>
  </si>
  <si>
    <t>振 込 確 認 欄</t>
    <rPh sb="0" eb="1">
      <t>シン</t>
    </rPh>
    <rPh sb="2" eb="3">
      <t>コミ</t>
    </rPh>
    <rPh sb="4" eb="5">
      <t>アキラ</t>
    </rPh>
    <rPh sb="6" eb="7">
      <t>シノブ</t>
    </rPh>
    <rPh sb="8" eb="9">
      <t>ラン</t>
    </rPh>
    <phoneticPr fontId="2"/>
  </si>
  <si>
    <t xml:space="preserve"> を振り込みました。</t>
    <rPh sb="2" eb="3">
      <t>フ</t>
    </rPh>
    <rPh sb="4" eb="5">
      <t>コ</t>
    </rPh>
    <phoneticPr fontId="2"/>
  </si>
  <si>
    <t>年</t>
    <rPh sb="0" eb="1">
      <t>ネン</t>
    </rPh>
    <phoneticPr fontId="2"/>
  </si>
  <si>
    <t>No.</t>
    <phoneticPr fontId="2"/>
  </si>
  <si>
    <t>ふ り が な</t>
    <phoneticPr fontId="2"/>
  </si>
  <si>
    <t>住 所</t>
    <rPh sb="0" eb="1">
      <t>ジュウ</t>
    </rPh>
    <rPh sb="2" eb="3">
      <t>ショ</t>
    </rPh>
    <phoneticPr fontId="2"/>
  </si>
  <si>
    <t>枚中の</t>
    <rPh sb="0" eb="2">
      <t>マイチュウ</t>
    </rPh>
    <phoneticPr fontId="2"/>
  </si>
  <si>
    <t>枚目</t>
    <rPh sb="0" eb="2">
      <t>マイメ</t>
    </rPh>
    <phoneticPr fontId="2"/>
  </si>
  <si>
    <t xml:space="preserve">全部で  </t>
    <rPh sb="0" eb="2">
      <t>ゼンブ</t>
    </rPh>
    <phoneticPr fontId="2"/>
  </si>
  <si>
    <t>↓１枚目のみご記入ください</t>
    <rPh sb="2" eb="4">
      <t>マイメ</t>
    </rPh>
    <rPh sb="7" eb="9">
      <t>キニュウ</t>
    </rPh>
    <phoneticPr fontId="2"/>
  </si>
  <si>
    <t>３年生</t>
    <rPh sb="1" eb="3">
      <t>ネンセイ</t>
    </rPh>
    <phoneticPr fontId="2"/>
  </si>
  <si>
    <t>４年生</t>
    <rPh sb="1" eb="3">
      <t>ネンセイ</t>
    </rPh>
    <phoneticPr fontId="2"/>
  </si>
  <si>
    <t>５年生</t>
    <rPh sb="1" eb="3">
      <t>ネンセイ</t>
    </rPh>
    <phoneticPr fontId="2"/>
  </si>
  <si>
    <t>６年生</t>
    <rPh sb="1" eb="3">
      <t>ネンセイ</t>
    </rPh>
    <phoneticPr fontId="2"/>
  </si>
  <si>
    <t>中学生</t>
    <rPh sb="0" eb="3">
      <t>チュウガクセイ</t>
    </rPh>
    <phoneticPr fontId="2"/>
  </si>
  <si>
    <t>高校生</t>
    <rPh sb="0" eb="3">
      <t>コウコウセイ</t>
    </rPh>
    <phoneticPr fontId="2"/>
  </si>
  <si>
    <t>例</t>
    <rPh sb="0" eb="1">
      <t>レイ</t>
    </rPh>
    <phoneticPr fontId="2"/>
  </si>
  <si>
    <t>小２</t>
    <rPh sb="0" eb="1">
      <t>ショウ</t>
    </rPh>
    <phoneticPr fontId="2"/>
  </si>
  <si>
    <t>小３</t>
    <rPh sb="0" eb="1">
      <t>ショウ</t>
    </rPh>
    <phoneticPr fontId="2"/>
  </si>
  <si>
    <t>小４</t>
    <rPh sb="0" eb="1">
      <t>ショウ</t>
    </rPh>
    <phoneticPr fontId="2"/>
  </si>
  <si>
    <t>小５</t>
    <rPh sb="0" eb="1">
      <t>ショウ</t>
    </rPh>
    <phoneticPr fontId="2"/>
  </si>
  <si>
    <t>小６</t>
    <rPh sb="0" eb="1">
      <t>ショウ</t>
    </rPh>
    <phoneticPr fontId="2"/>
  </si>
  <si>
    <t>中１</t>
    <rPh sb="0" eb="1">
      <t>チュウ</t>
    </rPh>
    <phoneticPr fontId="2"/>
  </si>
  <si>
    <t>中２</t>
    <rPh sb="0" eb="1">
      <t>チュウ</t>
    </rPh>
    <phoneticPr fontId="2"/>
  </si>
  <si>
    <t>中３</t>
    <rPh sb="0" eb="1">
      <t>チュウ</t>
    </rPh>
    <phoneticPr fontId="2"/>
  </si>
  <si>
    <t>高１</t>
    <rPh sb="0" eb="1">
      <t>コウ</t>
    </rPh>
    <phoneticPr fontId="2"/>
  </si>
  <si>
    <t>高２</t>
    <rPh sb="0" eb="1">
      <t>コウ</t>
    </rPh>
    <phoneticPr fontId="2"/>
  </si>
  <si>
    <t>高３</t>
    <rPh sb="0" eb="1">
      <t>コウ</t>
    </rPh>
    <phoneticPr fontId="2"/>
  </si>
  <si>
    <t>小１</t>
    <phoneticPr fontId="2"/>
  </si>
  <si>
    <t>都道府県</t>
    <rPh sb="0" eb="1">
      <t>ミヤコ</t>
    </rPh>
    <rPh sb="1" eb="2">
      <t>ミチ</t>
    </rPh>
    <rPh sb="2" eb="3">
      <t>フ</t>
    </rPh>
    <rPh sb="3" eb="4">
      <t>ケン</t>
    </rPh>
    <phoneticPr fontId="2"/>
  </si>
  <si>
    <t>団体名</t>
    <rPh sb="0" eb="2">
      <t>ダンタイ</t>
    </rPh>
    <rPh sb="2" eb="3">
      <t>メイ</t>
    </rPh>
    <phoneticPr fontId="2"/>
  </si>
  <si>
    <t>都道府県</t>
    <rPh sb="0" eb="4">
      <t>トドウフケン</t>
    </rPh>
    <phoneticPr fontId="2"/>
  </si>
  <si>
    <t>学校名</t>
    <rPh sb="0" eb="2">
      <t>ガッコウ</t>
    </rPh>
    <rPh sb="2" eb="3">
      <t>メイ</t>
    </rPh>
    <phoneticPr fontId="2"/>
  </si>
  <si>
    <t>学年</t>
    <rPh sb="0" eb="2">
      <t>ガクネン</t>
    </rPh>
    <phoneticPr fontId="2"/>
  </si>
  <si>
    <t>氏名のふりがな</t>
    <rPh sb="0" eb="2">
      <t>シメイ</t>
    </rPh>
    <phoneticPr fontId="2"/>
  </si>
  <si>
    <t>代 表 者 名</t>
    <rPh sb="0" eb="1">
      <t>ダイ</t>
    </rPh>
    <rPh sb="2" eb="3">
      <t>ヒョウ</t>
    </rPh>
    <rPh sb="4" eb="5">
      <t>モノ</t>
    </rPh>
    <rPh sb="6" eb="7">
      <t>メイ</t>
    </rPh>
    <phoneticPr fontId="2"/>
  </si>
  <si>
    <t xml:space="preserve"> 平成</t>
    <rPh sb="1" eb="3">
      <t>ヘイセイ</t>
    </rPh>
    <phoneticPr fontId="2"/>
  </si>
  <si>
    <t xml:space="preserve"> 昭和</t>
    <rPh sb="1" eb="3">
      <t>ショウワ</t>
    </rPh>
    <phoneticPr fontId="2"/>
  </si>
  <si>
    <t>↓学年チェック</t>
    <rPh sb="1" eb="3">
      <t>ガクネン</t>
    </rPh>
    <phoneticPr fontId="2"/>
  </si>
  <si>
    <r>
      <t xml:space="preserve">学 校 名 </t>
    </r>
    <r>
      <rPr>
        <sz val="9"/>
        <rFont val="ＭＳ ゴシック"/>
        <family val="3"/>
        <charset val="128"/>
      </rPr>
      <t>または</t>
    </r>
    <r>
      <rPr>
        <sz val="11"/>
        <rFont val="ＭＳ ゴシック"/>
        <family val="3"/>
        <charset val="128"/>
      </rPr>
      <t xml:space="preserve"> 勤 務 先</t>
    </r>
    <rPh sb="0" eb="1">
      <t>ガク</t>
    </rPh>
    <rPh sb="2" eb="3">
      <t>コウ</t>
    </rPh>
    <rPh sb="4" eb="5">
      <t>メイ</t>
    </rPh>
    <rPh sb="10" eb="11">
      <t>ツトム</t>
    </rPh>
    <rPh sb="12" eb="13">
      <t>ツトム</t>
    </rPh>
    <rPh sb="14" eb="15">
      <t>サキ</t>
    </rPh>
    <phoneticPr fontId="2"/>
  </si>
  <si>
    <t>Eﾒｰﾙ</t>
    <phoneticPr fontId="2"/>
  </si>
  <si>
    <t>携帯番号</t>
    <rPh sb="0" eb="2">
      <t>ケイタイ</t>
    </rPh>
    <rPh sb="2" eb="4">
      <t>バンゴウ</t>
    </rPh>
    <phoneticPr fontId="2"/>
  </si>
  <si>
    <t>２年生以下の部</t>
    <rPh sb="1" eb="3">
      <t>ネンセイ</t>
    </rPh>
    <rPh sb="3" eb="5">
      <t>イカ</t>
    </rPh>
    <rPh sb="6" eb="7">
      <t>ブ</t>
    </rPh>
    <phoneticPr fontId="2"/>
  </si>
  <si>
    <t>３年生の部</t>
    <rPh sb="1" eb="3">
      <t>ネンセイ</t>
    </rPh>
    <rPh sb="4" eb="5">
      <t>ブ</t>
    </rPh>
    <phoneticPr fontId="2"/>
  </si>
  <si>
    <t>４年生の部</t>
    <rPh sb="1" eb="3">
      <t>ネンセイ</t>
    </rPh>
    <rPh sb="4" eb="5">
      <t>ブ</t>
    </rPh>
    <phoneticPr fontId="2"/>
  </si>
  <si>
    <t>５年生の部</t>
    <rPh sb="1" eb="3">
      <t>ネンセイ</t>
    </rPh>
    <rPh sb="4" eb="5">
      <t>ブ</t>
    </rPh>
    <phoneticPr fontId="2"/>
  </si>
  <si>
    <t>６年生の部</t>
    <rPh sb="1" eb="3">
      <t>ネンセイ</t>
    </rPh>
    <rPh sb="4" eb="5">
      <t>ブ</t>
    </rPh>
    <phoneticPr fontId="2"/>
  </si>
  <si>
    <t>中学生の部</t>
    <rPh sb="0" eb="3">
      <t>チュウガクセイ</t>
    </rPh>
    <rPh sb="4" eb="5">
      <t>ブ</t>
    </rPh>
    <phoneticPr fontId="2"/>
  </si>
  <si>
    <t>高校生の部</t>
    <rPh sb="0" eb="3">
      <t>コウコウセイ</t>
    </rPh>
    <rPh sb="4" eb="5">
      <t>ブ</t>
    </rPh>
    <phoneticPr fontId="2"/>
  </si>
  <si>
    <t>一般の部</t>
    <rPh sb="0" eb="2">
      <t>イッパン</t>
    </rPh>
    <rPh sb="3" eb="4">
      <t>ブ</t>
    </rPh>
    <phoneticPr fontId="2"/>
  </si>
  <si>
    <t>参加料</t>
    <rPh sb="0" eb="3">
      <t>サンカリョウ</t>
    </rPh>
    <phoneticPr fontId="2"/>
  </si>
  <si>
    <t>合計人数</t>
    <rPh sb="0" eb="2">
      <t>ゴウケイ</t>
    </rPh>
    <rPh sb="2" eb="4">
      <t>ニンズウ</t>
    </rPh>
    <phoneticPr fontId="2"/>
  </si>
  <si>
    <t>令和</t>
    <rPh sb="0" eb="1">
      <t>レイ</t>
    </rPh>
    <rPh sb="1" eb="2">
      <t>ワ</t>
    </rPh>
    <phoneticPr fontId="2"/>
  </si>
  <si>
    <t>＝ ￥</t>
    <phoneticPr fontId="2"/>
  </si>
  <si>
    <t>に ￥</t>
    <phoneticPr fontId="2"/>
  </si>
  <si>
    <t>Ｔ Ｅ Ｌ</t>
    <phoneticPr fontId="2"/>
  </si>
  <si>
    <t>代表者名</t>
    <rPh sb="0" eb="3">
      <t>ダイヒョウシャ</t>
    </rPh>
    <rPh sb="3" eb="4">
      <t>メイ</t>
    </rPh>
    <phoneticPr fontId="2"/>
  </si>
  <si>
    <t>郵便番号</t>
    <rPh sb="0" eb="2">
      <t>ユウビン</t>
    </rPh>
    <rPh sb="2" eb="4">
      <t>バンゴウ</t>
    </rPh>
    <phoneticPr fontId="2"/>
  </si>
  <si>
    <t>住所</t>
    <rPh sb="0" eb="2">
      <t>ジュウショ</t>
    </rPh>
    <phoneticPr fontId="2"/>
  </si>
  <si>
    <t>電話番号</t>
    <rPh sb="0" eb="2">
      <t>デンワ</t>
    </rPh>
    <rPh sb="2" eb="4">
      <t>バンゴウ</t>
    </rPh>
    <phoneticPr fontId="2"/>
  </si>
  <si>
    <t>Eメール</t>
    <phoneticPr fontId="2"/>
  </si>
  <si>
    <t>部門別の参加者数</t>
    <rPh sb="0" eb="2">
      <t>ブモン</t>
    </rPh>
    <rPh sb="2" eb="3">
      <t>ベツ</t>
    </rPh>
    <rPh sb="4" eb="6">
      <t>サンカ</t>
    </rPh>
    <rPh sb="6" eb="7">
      <t>シャ</t>
    </rPh>
    <rPh sb="7" eb="8">
      <t>スウ</t>
    </rPh>
    <phoneticPr fontId="2"/>
  </si>
  <si>
    <t>参加料/人</t>
    <rPh sb="0" eb="3">
      <t>サンカリョウ</t>
    </rPh>
    <rPh sb="4" eb="5">
      <t>ニン</t>
    </rPh>
    <phoneticPr fontId="2"/>
  </si>
  <si>
    <t>送料等充当金</t>
    <rPh sb="0" eb="3">
      <t>ソウリョウトウ</t>
    </rPh>
    <rPh sb="3" eb="5">
      <t>ジュウトウ</t>
    </rPh>
    <rPh sb="5" eb="6">
      <t>キン</t>
    </rPh>
    <phoneticPr fontId="2"/>
  </si>
  <si>
    <t>振込額</t>
    <rPh sb="0" eb="1">
      <t>フ</t>
    </rPh>
    <rPh sb="1" eb="2">
      <t>コ</t>
    </rPh>
    <rPh sb="2" eb="3">
      <t>ガク</t>
    </rPh>
    <phoneticPr fontId="2"/>
  </si>
  <si>
    <t>日</t>
    <rPh sb="0" eb="1">
      <t>ニチ</t>
    </rPh>
    <phoneticPr fontId="2"/>
  </si>
  <si>
    <t>団体番号</t>
    <rPh sb="0" eb="2">
      <t>ダンタイ</t>
    </rPh>
    <rPh sb="2" eb="4">
      <t>バンゴウ</t>
    </rPh>
    <phoneticPr fontId="2"/>
  </si>
  <si>
    <t>部門別参加者数累計</t>
    <rPh sb="0" eb="2">
      <t>ブモン</t>
    </rPh>
    <rPh sb="2" eb="3">
      <t>ベツ</t>
    </rPh>
    <rPh sb="3" eb="6">
      <t>サンカシャ</t>
    </rPh>
    <rPh sb="6" eb="7">
      <t>スウ</t>
    </rPh>
    <rPh sb="7" eb="9">
      <t>ルイケイ</t>
    </rPh>
    <phoneticPr fontId="2"/>
  </si>
  <si>
    <t>参加番号</t>
    <rPh sb="0" eb="2">
      <t>サンカ</t>
    </rPh>
    <rPh sb="2" eb="4">
      <t>バンゴウ</t>
    </rPh>
    <phoneticPr fontId="2"/>
  </si>
  <si>
    <t>氏　名</t>
    <rPh sb="0" eb="1">
      <t>ウジ</t>
    </rPh>
    <rPh sb="2" eb="3">
      <t>ナ</t>
    </rPh>
    <phoneticPr fontId="27"/>
  </si>
  <si>
    <t>教　室</t>
    <rPh sb="0" eb="1">
      <t>キョウ</t>
    </rPh>
    <rPh sb="2" eb="3">
      <t>シツ</t>
    </rPh>
    <phoneticPr fontId="2"/>
  </si>
  <si>
    <t>学年</t>
    <rPh sb="0" eb="2">
      <t>ガクネン</t>
    </rPh>
    <phoneticPr fontId="27"/>
  </si>
  <si>
    <t>かけ算</t>
    <rPh sb="2" eb="3">
      <t>サン</t>
    </rPh>
    <phoneticPr fontId="27"/>
  </si>
  <si>
    <t>わり算</t>
    <rPh sb="2" eb="3">
      <t>サン</t>
    </rPh>
    <phoneticPr fontId="27"/>
  </si>
  <si>
    <t>みとり算</t>
    <rPh sb="3" eb="4">
      <t>サン</t>
    </rPh>
    <phoneticPr fontId="27"/>
  </si>
  <si>
    <t>合計</t>
    <rPh sb="0" eb="2">
      <t>ゴウケイ</t>
    </rPh>
    <phoneticPr fontId="27"/>
  </si>
  <si>
    <t>部門</t>
    <rPh sb="0" eb="2">
      <t>ブモン</t>
    </rPh>
    <phoneticPr fontId="2"/>
  </si>
  <si>
    <t>※得点欄以外の入力・変更は一切しないでください。</t>
    <rPh sb="1" eb="3">
      <t>トクテン</t>
    </rPh>
    <rPh sb="3" eb="4">
      <t>ラン</t>
    </rPh>
    <rPh sb="4" eb="6">
      <t>イガイ</t>
    </rPh>
    <rPh sb="7" eb="9">
      <t>ニュウリョク</t>
    </rPh>
    <rPh sb="10" eb="12">
      <t>ヘンコウ</t>
    </rPh>
    <rPh sb="13" eb="15">
      <t>イッサイ</t>
    </rPh>
    <phoneticPr fontId="2"/>
  </si>
  <si>
    <t>オンライン接続テストを希望するか？</t>
    <rPh sb="5" eb="7">
      <t>セツゾク</t>
    </rPh>
    <rPh sb="11" eb="13">
      <t>キボウ</t>
    </rPh>
    <phoneticPr fontId="2"/>
  </si>
  <si>
    <t>しない</t>
  </si>
  <si>
    <t>しない</t>
    <phoneticPr fontId="2"/>
  </si>
  <si>
    <t>する</t>
    <phoneticPr fontId="2"/>
  </si>
  <si>
    <t>ｵﾝﾗｲﾝﾃｽﾄ</t>
    <phoneticPr fontId="2"/>
  </si>
  <si>
    <t>氏名入力規則</t>
    <rPh sb="0" eb="2">
      <t>シメイ</t>
    </rPh>
    <rPh sb="2" eb="4">
      <t>ニュウリョク</t>
    </rPh>
    <rPh sb="4" eb="6">
      <t>キソク</t>
    </rPh>
    <phoneticPr fontId="2"/>
  </si>
  <si>
    <t>ふりがな入力規則</t>
    <rPh sb="4" eb="6">
      <t>ニュウリョク</t>
    </rPh>
    <rPh sb="6" eb="8">
      <t>キソク</t>
    </rPh>
    <phoneticPr fontId="27"/>
  </si>
  <si>
    <t>　　○:姓（全角）</t>
    <rPh sb="4" eb="5">
      <t>セイ</t>
    </rPh>
    <rPh sb="6" eb="8">
      <t>ゼンカク</t>
    </rPh>
    <phoneticPr fontId="2"/>
  </si>
  <si>
    <t>　姓と名の間に全角スペースを入れる</t>
    <rPh sb="1" eb="2">
      <t>セイ</t>
    </rPh>
    <rPh sb="3" eb="4">
      <t>ナ</t>
    </rPh>
    <rPh sb="5" eb="6">
      <t>アイダ</t>
    </rPh>
    <rPh sb="7" eb="9">
      <t>ゼンカク</t>
    </rPh>
    <rPh sb="14" eb="15">
      <t>イ</t>
    </rPh>
    <phoneticPr fontId="27"/>
  </si>
  <si>
    <t>　　●:名（全角）</t>
    <rPh sb="4" eb="5">
      <t>メイ</t>
    </rPh>
    <rPh sb="6" eb="7">
      <t>ゼン</t>
    </rPh>
    <rPh sb="7" eb="8">
      <t>カド</t>
    </rPh>
    <phoneticPr fontId="2"/>
  </si>
  <si>
    <t>　　＿:スペース（全角）</t>
    <rPh sb="9" eb="11">
      <t>ゼンカク</t>
    </rPh>
    <phoneticPr fontId="2"/>
  </si>
  <si>
    <t>文字数</t>
    <rPh sb="0" eb="3">
      <t>モジスウ</t>
    </rPh>
    <phoneticPr fontId="2"/>
  </si>
  <si>
    <t>配　置</t>
    <rPh sb="0" eb="1">
      <t>クバ</t>
    </rPh>
    <rPh sb="2" eb="3">
      <t>オキ</t>
    </rPh>
    <phoneticPr fontId="2"/>
  </si>
  <si>
    <t>３文字</t>
    <rPh sb="1" eb="3">
      <t>モジ</t>
    </rPh>
    <phoneticPr fontId="2"/>
  </si>
  <si>
    <t>○＿○＿＿＿●</t>
    <phoneticPr fontId="2"/>
  </si>
  <si>
    <t>○＿＿＿●＿●</t>
    <phoneticPr fontId="2"/>
  </si>
  <si>
    <t>４文字</t>
    <rPh sb="1" eb="3">
      <t>モジ</t>
    </rPh>
    <phoneticPr fontId="2"/>
  </si>
  <si>
    <t>○○○＿＿＿●</t>
    <phoneticPr fontId="2"/>
  </si>
  <si>
    <t>○＿○＿●＿●</t>
    <phoneticPr fontId="2"/>
  </si>
  <si>
    <t>○＿＿＿●●●</t>
    <phoneticPr fontId="2"/>
  </si>
  <si>
    <t>５文字</t>
    <rPh sb="1" eb="3">
      <t>モジ</t>
    </rPh>
    <phoneticPr fontId="2"/>
  </si>
  <si>
    <t>○○○＿●＿●</t>
    <phoneticPr fontId="2"/>
  </si>
  <si>
    <t>○＿○＿●●●</t>
    <phoneticPr fontId="2"/>
  </si>
  <si>
    <t>６文字</t>
    <rPh sb="1" eb="3">
      <t>モジ</t>
    </rPh>
    <phoneticPr fontId="2"/>
  </si>
  <si>
    <t>○○○＿●●●</t>
    <phoneticPr fontId="2"/>
  </si>
  <si>
    <t>それ以上</t>
    <rPh sb="2" eb="4">
      <t>イジョウ</t>
    </rPh>
    <phoneticPr fontId="2"/>
  </si>
  <si>
    <t>スペースなし全角</t>
    <rPh sb="6" eb="8">
      <t>ゼンカク</t>
    </rPh>
    <phoneticPr fontId="2"/>
  </si>
  <si>
    <t>彦　星　太　郎</t>
    <rPh sb="0" eb="1">
      <t>ヒコ</t>
    </rPh>
    <rPh sb="2" eb="3">
      <t>ホシ</t>
    </rPh>
    <rPh sb="4" eb="5">
      <t>タ</t>
    </rPh>
    <rPh sb="6" eb="7">
      <t>ロウ</t>
    </rPh>
    <phoneticPr fontId="2"/>
  </si>
  <si>
    <t>読上暗算</t>
    <rPh sb="0" eb="2">
      <t>ヨミア</t>
    </rPh>
    <rPh sb="2" eb="4">
      <t>アンザン</t>
    </rPh>
    <phoneticPr fontId="27"/>
  </si>
  <si>
    <t>ﾌﾗｯｼｭ
暗算</t>
    <rPh sb="6" eb="8">
      <t>アンザン</t>
    </rPh>
    <phoneticPr fontId="27"/>
  </si>
  <si>
    <t>小学校低学年以下の部</t>
    <rPh sb="0" eb="3">
      <t>ショウガッコウ</t>
    </rPh>
    <rPh sb="3" eb="6">
      <t>テイガクネン</t>
    </rPh>
    <rPh sb="6" eb="8">
      <t>イカ</t>
    </rPh>
    <rPh sb="9" eb="10">
      <t>ブ</t>
    </rPh>
    <phoneticPr fontId="2"/>
  </si>
  <si>
    <t>小学校高学年の部</t>
    <rPh sb="0" eb="3">
      <t>ショウガッコウ</t>
    </rPh>
    <rPh sb="3" eb="6">
      <t>コウガクネン</t>
    </rPh>
    <rPh sb="7" eb="8">
      <t>ブ</t>
    </rPh>
    <phoneticPr fontId="2"/>
  </si>
  <si>
    <t>高校・一般の部</t>
    <rPh sb="0" eb="2">
      <t>コウコウ</t>
    </rPh>
    <rPh sb="3" eb="5">
      <t>イッパン</t>
    </rPh>
    <rPh sb="6" eb="7">
      <t>ブ</t>
    </rPh>
    <phoneticPr fontId="2"/>
  </si>
  <si>
    <t>読上暗算</t>
    <rPh sb="0" eb="1">
      <t>ヨ</t>
    </rPh>
    <rPh sb="1" eb="2">
      <t>ア</t>
    </rPh>
    <rPh sb="2" eb="3">
      <t>アン</t>
    </rPh>
    <rPh sb="3" eb="4">
      <t>サン</t>
    </rPh>
    <phoneticPr fontId="27"/>
  </si>
  <si>
    <t>読上算</t>
    <rPh sb="0" eb="2">
      <t>ヨミア</t>
    </rPh>
    <rPh sb="2" eb="3">
      <t>サン</t>
    </rPh>
    <phoneticPr fontId="27"/>
  </si>
  <si>
    <t>連続正答</t>
    <rPh sb="0" eb="2">
      <t>レンゾク</t>
    </rPh>
    <rPh sb="2" eb="4">
      <t>セイトウ</t>
    </rPh>
    <phoneticPr fontId="2"/>
  </si>
  <si>
    <t>通常点</t>
    <rPh sb="0" eb="2">
      <t>ツウジョウ</t>
    </rPh>
    <rPh sb="2" eb="3">
      <t>テン</t>
    </rPh>
    <phoneticPr fontId="2"/>
  </si>
  <si>
    <t>ふりがな</t>
    <phoneticPr fontId="2"/>
  </si>
  <si>
    <t>ふりがな</t>
    <phoneticPr fontId="2"/>
  </si>
  <si>
    <t>ふりがな</t>
    <phoneticPr fontId="2"/>
  </si>
  <si>
    <t>かけ算</t>
    <rPh sb="2" eb="3">
      <t>サン</t>
    </rPh>
    <phoneticPr fontId="2"/>
  </si>
  <si>
    <t>わり算</t>
    <rPh sb="2" eb="3">
      <t>サン</t>
    </rPh>
    <phoneticPr fontId="2"/>
  </si>
  <si>
    <t>みとり算</t>
    <rPh sb="3" eb="4">
      <t>サン</t>
    </rPh>
    <phoneticPr fontId="2"/>
  </si>
  <si>
    <t>ストップ点</t>
    <rPh sb="4" eb="5">
      <t>テン</t>
    </rPh>
    <phoneticPr fontId="2"/>
  </si>
  <si>
    <t>合計</t>
    <rPh sb="0" eb="2">
      <t>ゴウケイ</t>
    </rPh>
    <phoneticPr fontId="2"/>
  </si>
  <si>
    <t>総合競技決勝 Ｂ問題</t>
    <rPh sb="0" eb="2">
      <t>ソウゴウ</t>
    </rPh>
    <rPh sb="2" eb="4">
      <t>キョウギ</t>
    </rPh>
    <rPh sb="4" eb="6">
      <t>ケッショウ</t>
    </rPh>
    <rPh sb="8" eb="10">
      <t>モンダイ</t>
    </rPh>
    <phoneticPr fontId="27"/>
  </si>
  <si>
    <t>総合競技決勝 Ａ問題</t>
    <rPh sb="0" eb="2">
      <t>ソウゴウ</t>
    </rPh>
    <rPh sb="2" eb="4">
      <t>キョウギ</t>
    </rPh>
    <rPh sb="4" eb="6">
      <t>ケッショウ</t>
    </rPh>
    <rPh sb="8" eb="10">
      <t>モンダイ</t>
    </rPh>
    <phoneticPr fontId="27"/>
  </si>
  <si>
    <t>フラッシュ暗算</t>
    <rPh sb="5" eb="7">
      <t>アンザン</t>
    </rPh>
    <phoneticPr fontId="2"/>
  </si>
  <si>
    <t>送料等充当金　　 ￥</t>
    <rPh sb="0" eb="1">
      <t>オク</t>
    </rPh>
    <rPh sb="1" eb="2">
      <t>リョウ</t>
    </rPh>
    <rPh sb="2" eb="3">
      <t>トウ</t>
    </rPh>
    <rPh sb="3" eb="4">
      <t>ミツル</t>
    </rPh>
    <rPh sb="4" eb="5">
      <t>トウ</t>
    </rPh>
    <rPh sb="5" eb="6">
      <t>キン</t>
    </rPh>
    <phoneticPr fontId="2"/>
  </si>
  <si>
    <t>参　 加　 料　   ￥</t>
    <rPh sb="0" eb="1">
      <t>サン</t>
    </rPh>
    <rPh sb="3" eb="4">
      <t>カ</t>
    </rPh>
    <rPh sb="6" eb="7">
      <t>リョウ</t>
    </rPh>
    <phoneticPr fontId="2"/>
  </si>
  <si>
    <t>磐田市立織姫小学校</t>
    <rPh sb="0" eb="2">
      <t>イワタ</t>
    </rPh>
    <rPh sb="2" eb="4">
      <t>シリツ</t>
    </rPh>
    <rPh sb="3" eb="4">
      <t>リツ</t>
    </rPh>
    <rPh sb="4" eb="6">
      <t>オリヒメ</t>
    </rPh>
    <rPh sb="6" eb="9">
      <t>ショウガッコウ</t>
    </rPh>
    <phoneticPr fontId="2"/>
  </si>
  <si>
    <t xml:space="preserve"> 令和</t>
    <rPh sb="1" eb="3">
      <t>レイワ</t>
    </rPh>
    <phoneticPr fontId="2"/>
  </si>
  <si>
    <t>← 一般の3人目の得点がなければ一般団体不成立</t>
    <rPh sb="2" eb="4">
      <t>イッパン</t>
    </rPh>
    <rPh sb="6" eb="8">
      <t>ニンメ</t>
    </rPh>
    <rPh sb="9" eb="11">
      <t>トクテン</t>
    </rPh>
    <rPh sb="16" eb="18">
      <t>イッパン</t>
    </rPh>
    <rPh sb="18" eb="20">
      <t>ダンタイ</t>
    </rPh>
    <rPh sb="20" eb="23">
      <t>フセイリツ</t>
    </rPh>
    <phoneticPr fontId="2"/>
  </si>
  <si>
    <t>番号</t>
    <rPh sb="0" eb="2">
      <t>バンゴウ</t>
    </rPh>
    <phoneticPr fontId="2"/>
  </si>
  <si>
    <t>氏名</t>
    <rPh sb="0" eb="2">
      <t>シメイ</t>
    </rPh>
    <phoneticPr fontId="2"/>
  </si>
  <si>
    <t>教室</t>
    <rPh sb="0" eb="2">
      <t>キョウシツ</t>
    </rPh>
    <phoneticPr fontId="2"/>
  </si>
  <si>
    <t>学校名</t>
    <rPh sb="0" eb="3">
      <t>ガッコウメイ</t>
    </rPh>
    <phoneticPr fontId="2"/>
  </si>
  <si>
    <t>生年月日</t>
    <rPh sb="0" eb="2">
      <t>セイネン</t>
    </rPh>
    <rPh sb="2" eb="4">
      <t>ガッピ</t>
    </rPh>
    <phoneticPr fontId="2"/>
  </si>
  <si>
    <t>（スペース）</t>
    <phoneticPr fontId="2"/>
  </si>
  <si>
    <t>【参加者名簿コピペ用】</t>
    <rPh sb="1" eb="4">
      <t>サンカシャ</t>
    </rPh>
    <rPh sb="4" eb="6">
      <t>メイボ</t>
    </rPh>
    <rPh sb="9" eb="10">
      <t>ヨウ</t>
    </rPh>
    <phoneticPr fontId="2"/>
  </si>
  <si>
    <r>
      <t>送付物はポストに投函されますので、</t>
    </r>
    <r>
      <rPr>
        <b/>
        <sz val="11"/>
        <color rgb="FFFF0000"/>
        <rFont val="ＭＳ ゴシック"/>
        <family val="3"/>
        <charset val="128"/>
      </rPr>
      <t>必ずポストがある住所</t>
    </r>
    <r>
      <rPr>
        <b/>
        <sz val="11"/>
        <rFont val="ＭＳ ゴシック"/>
        <family val="3"/>
        <charset val="128"/>
      </rPr>
      <t>を記載してください</t>
    </r>
    <rPh sb="0" eb="2">
      <t>ソウフ</t>
    </rPh>
    <rPh sb="2" eb="3">
      <t>ブツ</t>
    </rPh>
    <rPh sb="8" eb="10">
      <t>トウカン</t>
    </rPh>
    <rPh sb="17" eb="18">
      <t>カナラ</t>
    </rPh>
    <rPh sb="25" eb="27">
      <t>ジュウショ</t>
    </rPh>
    <rPh sb="28" eb="30">
      <t>キサイ</t>
    </rPh>
    <phoneticPr fontId="2"/>
  </si>
  <si>
    <t>【重要】住所について</t>
    <rPh sb="1" eb="3">
      <t>ジュウヨウ</t>
    </rPh>
    <rPh sb="4" eb="6">
      <t>ジュウショ</t>
    </rPh>
    <phoneticPr fontId="2"/>
  </si>
  <si>
    <t>北海道</t>
    <phoneticPr fontId="2"/>
  </si>
  <si>
    <t>青森</t>
    <phoneticPr fontId="2"/>
  </si>
  <si>
    <t>岩手</t>
    <phoneticPr fontId="2"/>
  </si>
  <si>
    <t>宮城</t>
    <phoneticPr fontId="2"/>
  </si>
  <si>
    <t>秋田</t>
    <phoneticPr fontId="2"/>
  </si>
  <si>
    <t>山形</t>
    <phoneticPr fontId="2"/>
  </si>
  <si>
    <t>福島</t>
    <phoneticPr fontId="2"/>
  </si>
  <si>
    <t>茨城</t>
    <phoneticPr fontId="2"/>
  </si>
  <si>
    <t>栃木</t>
    <phoneticPr fontId="2"/>
  </si>
  <si>
    <t>群馬</t>
    <phoneticPr fontId="2"/>
  </si>
  <si>
    <t>埼玉</t>
    <phoneticPr fontId="2"/>
  </si>
  <si>
    <t>千葉</t>
    <phoneticPr fontId="2"/>
  </si>
  <si>
    <t>東京</t>
    <phoneticPr fontId="2"/>
  </si>
  <si>
    <t>神奈川</t>
    <phoneticPr fontId="2"/>
  </si>
  <si>
    <t>新潟</t>
    <phoneticPr fontId="2"/>
  </si>
  <si>
    <t>富山</t>
    <phoneticPr fontId="2"/>
  </si>
  <si>
    <t>石川</t>
    <phoneticPr fontId="2"/>
  </si>
  <si>
    <t>福井</t>
    <phoneticPr fontId="2"/>
  </si>
  <si>
    <t>山梨</t>
    <phoneticPr fontId="2"/>
  </si>
  <si>
    <t>長野</t>
    <phoneticPr fontId="2"/>
  </si>
  <si>
    <t>岐阜</t>
    <phoneticPr fontId="2"/>
  </si>
  <si>
    <t>静岡</t>
    <phoneticPr fontId="2"/>
  </si>
  <si>
    <t>愛知</t>
    <phoneticPr fontId="2"/>
  </si>
  <si>
    <t>三重</t>
    <phoneticPr fontId="2"/>
  </si>
  <si>
    <t>滋賀</t>
    <phoneticPr fontId="2"/>
  </si>
  <si>
    <t>京都</t>
    <phoneticPr fontId="2"/>
  </si>
  <si>
    <t>大阪</t>
    <phoneticPr fontId="2"/>
  </si>
  <si>
    <t>兵庫</t>
    <phoneticPr fontId="2"/>
  </si>
  <si>
    <t>奈良</t>
    <phoneticPr fontId="2"/>
  </si>
  <si>
    <t>和歌山</t>
    <phoneticPr fontId="2"/>
  </si>
  <si>
    <t>鳥取</t>
    <phoneticPr fontId="2"/>
  </si>
  <si>
    <t>島根</t>
    <phoneticPr fontId="2"/>
  </si>
  <si>
    <t>岡山</t>
    <phoneticPr fontId="2"/>
  </si>
  <si>
    <t>広島</t>
    <phoneticPr fontId="2"/>
  </si>
  <si>
    <t>山口</t>
    <phoneticPr fontId="2"/>
  </si>
  <si>
    <t>徳島</t>
    <phoneticPr fontId="2"/>
  </si>
  <si>
    <t>香川</t>
    <phoneticPr fontId="2"/>
  </si>
  <si>
    <t>愛媛</t>
    <phoneticPr fontId="2"/>
  </si>
  <si>
    <t>高知</t>
    <phoneticPr fontId="2"/>
  </si>
  <si>
    <t>福岡</t>
    <phoneticPr fontId="2"/>
  </si>
  <si>
    <t>佐賀</t>
    <phoneticPr fontId="2"/>
  </si>
  <si>
    <t>長崎</t>
    <phoneticPr fontId="2"/>
  </si>
  <si>
    <t>熊本</t>
    <phoneticPr fontId="2"/>
  </si>
  <si>
    <t>大分</t>
    <phoneticPr fontId="2"/>
  </si>
  <si>
    <t>宮崎</t>
    <phoneticPr fontId="2"/>
  </si>
  <si>
    <t>鹿児島</t>
    <phoneticPr fontId="2"/>
  </si>
  <si>
    <t>沖縄</t>
    <phoneticPr fontId="2"/>
  </si>
  <si>
    <t>***-****-****</t>
    <phoneticPr fontId="2"/>
  </si>
  <si>
    <t>*****@****</t>
    <phoneticPr fontId="2"/>
  </si>
  <si>
    <t>****-**-****</t>
    <phoneticPr fontId="2"/>
  </si>
  <si>
    <t>※学校名は正式名称で県立・市立など記入（国立・私立は不要）。特殊な文字には対応できません。</t>
    <rPh sb="1" eb="3">
      <t>ガッコウ</t>
    </rPh>
    <rPh sb="5" eb="7">
      <t>セイシキ</t>
    </rPh>
    <rPh sb="7" eb="9">
      <t>メイショウ</t>
    </rPh>
    <rPh sb="20" eb="22">
      <t>コクリツ</t>
    </rPh>
    <rPh sb="23" eb="25">
      <t>シリツ</t>
    </rPh>
    <rPh sb="26" eb="28">
      <t>フヨウ</t>
    </rPh>
    <phoneticPr fontId="2"/>
  </si>
  <si>
    <t>七夕そろばんワールド２０２４ ＯＮＬＩＮＥ 参加申込用紙</t>
    <rPh sb="24" eb="25">
      <t>モウ</t>
    </rPh>
    <rPh sb="25" eb="26">
      <t>コ</t>
    </rPh>
    <rPh sb="26" eb="28">
      <t>ヨウシ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</si>
</sst>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8"/>
      <name val="ＭＳ ゴシック"/>
      <family val="3"/>
      <charset val="128"/>
    </font>
    <font>
      <sz val="9"/>
      <name val="ＭＳ ゴシック"/>
      <family val="3"/>
      <charset val="128"/>
    </font>
    <font>
      <sz val="12"/>
      <name val="ＭＳ 明朝"/>
      <family val="1"/>
      <charset val="128"/>
    </font>
    <font>
      <sz val="14"/>
      <name val="ＭＳ 明朝"/>
      <family val="1"/>
      <charset val="128"/>
    </font>
    <font>
      <sz val="20"/>
      <name val="ＭＳ ゴシック"/>
      <family val="3"/>
      <charset val="128"/>
    </font>
    <font>
      <u/>
      <sz val="12"/>
      <name val="ＭＳ 明朝"/>
      <family val="1"/>
      <charset val="128"/>
    </font>
    <font>
      <sz val="10"/>
      <name val="ＭＳ ゴシック"/>
      <family val="3"/>
      <charset val="128"/>
    </font>
    <font>
      <u/>
      <sz val="18"/>
      <name val="ＭＳ ゴシック"/>
      <family val="3"/>
      <charset val="128"/>
    </font>
    <font>
      <b/>
      <sz val="12"/>
      <name val="ＭＳ 明朝"/>
      <family val="1"/>
      <charset val="128"/>
    </font>
    <font>
      <b/>
      <sz val="9"/>
      <name val="ＭＳ 明朝"/>
      <family val="1"/>
      <charset val="128"/>
    </font>
    <font>
      <b/>
      <sz val="14"/>
      <name val="ＭＳ 明朝"/>
      <family val="1"/>
      <charset val="128"/>
    </font>
    <font>
      <b/>
      <sz val="10"/>
      <name val="ＭＳ 明朝"/>
      <family val="1"/>
      <charset val="128"/>
    </font>
    <font>
      <b/>
      <sz val="12"/>
      <color indexed="81"/>
      <name val="ＭＳ ゴシック"/>
      <family val="3"/>
      <charset val="128"/>
    </font>
    <font>
      <b/>
      <sz val="10"/>
      <color indexed="81"/>
      <name val="ＭＳ ゴシック"/>
      <family val="3"/>
      <charset val="128"/>
    </font>
    <font>
      <b/>
      <sz val="14"/>
      <color indexed="81"/>
      <name val="ＭＳ 明朝"/>
      <family val="1"/>
      <charset val="128"/>
    </font>
    <font>
      <sz val="11"/>
      <name val="ＭＳ 明朝"/>
      <family val="1"/>
      <charset val="128"/>
    </font>
    <font>
      <b/>
      <sz val="13"/>
      <name val="ＭＳ 明朝"/>
      <family val="1"/>
      <charset val="128"/>
    </font>
    <font>
      <b/>
      <sz val="14"/>
      <color indexed="81"/>
      <name val="ＭＳ Ｐゴシック"/>
      <family val="3"/>
      <charset val="128"/>
    </font>
    <font>
      <sz val="9"/>
      <color indexed="81"/>
      <name val="ＭＳ Ｐゴシック"/>
      <family val="3"/>
      <charset val="128"/>
    </font>
    <font>
      <b/>
      <sz val="9"/>
      <color indexed="81"/>
      <name val="ＭＳ Ｐゴシック"/>
      <family val="3"/>
      <charset val="128"/>
    </font>
    <font>
      <sz val="11"/>
      <color indexed="8"/>
      <name val="游ゴシック"/>
      <family val="3"/>
      <charset val="128"/>
    </font>
    <font>
      <sz val="6"/>
      <name val="游ゴシック"/>
      <family val="3"/>
      <charset val="128"/>
    </font>
    <font>
      <sz val="11"/>
      <color indexed="8"/>
      <name val="ＭＳ ゴシック"/>
      <family val="3"/>
      <charset val="128"/>
    </font>
    <font>
      <b/>
      <sz val="11"/>
      <name val="ＭＳ ゴシック"/>
      <family val="3"/>
      <charset val="128"/>
    </font>
    <font>
      <b/>
      <sz val="11"/>
      <color indexed="10"/>
      <name val="ＭＳ ゴシック"/>
      <family val="3"/>
      <charset val="128"/>
    </font>
    <font>
      <b/>
      <sz val="11"/>
      <color indexed="9"/>
      <name val="ＭＳ ゴシック"/>
      <family val="3"/>
      <charset val="128"/>
    </font>
    <font>
      <sz val="16"/>
      <name val="ＭＳ ゴシック"/>
      <family val="3"/>
      <charset val="128"/>
    </font>
    <font>
      <b/>
      <sz val="11"/>
      <color indexed="10"/>
      <name val="游ゴシック"/>
      <family val="3"/>
      <charset val="128"/>
    </font>
    <font>
      <sz val="11"/>
      <color indexed="10"/>
      <name val="ＭＳ ゴシック"/>
      <family val="3"/>
      <charset val="128"/>
    </font>
    <font>
      <sz val="11"/>
      <color indexed="10"/>
      <name val="ＭＳ ゴシック"/>
      <family val="3"/>
      <charset val="128"/>
    </font>
    <font>
      <b/>
      <sz val="11"/>
      <color indexed="10"/>
      <name val="ＭＳ ゴシック"/>
      <family val="3"/>
      <charset val="128"/>
    </font>
    <font>
      <b/>
      <sz val="8"/>
      <name val="ＭＳ 明朝"/>
      <family val="1"/>
      <charset val="128"/>
    </font>
    <font>
      <sz val="11"/>
      <color rgb="FFFF0000"/>
      <name val="ＭＳ ゴシック"/>
      <family val="3"/>
      <charset val="128"/>
    </font>
    <font>
      <b/>
      <sz val="11"/>
      <color rgb="FFFF0000"/>
      <name val="ＭＳ ゴシック"/>
      <family val="3"/>
      <charset val="128"/>
    </font>
    <font>
      <b/>
      <sz val="22"/>
      <color indexed="10"/>
      <name val="ＭＳ ゴシック"/>
      <family val="3"/>
      <charset val="128"/>
    </font>
    <font>
      <b/>
      <sz val="11"/>
      <name val="ＭＳ 明朝"/>
      <family val="1"/>
      <charset val="128"/>
    </font>
    <font>
      <b/>
      <sz val="12"/>
      <color rgb="FFFF0000"/>
      <name val="ＭＳ ゴシック"/>
      <family val="3"/>
      <charset val="128"/>
    </font>
    <font>
      <b/>
      <sz val="14"/>
      <color rgb="FFFF0000"/>
      <name val="ＭＳ ゴシック"/>
      <family val="3"/>
      <charset val="128"/>
    </font>
  </fonts>
  <fills count="9">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5"/>
        <bgColor indexed="64"/>
      </patternFill>
    </fill>
    <fill>
      <patternFill patternType="solid">
        <fgColor indexed="10"/>
        <bgColor indexed="64"/>
      </patternFill>
    </fill>
    <fill>
      <patternFill patternType="solid">
        <fgColor indexed="9"/>
        <bgColor indexed="64"/>
      </patternFill>
    </fill>
    <fill>
      <patternFill patternType="solid">
        <fgColor rgb="FFFFFF99"/>
        <bgColor indexed="64"/>
      </patternFill>
    </fill>
    <fill>
      <patternFill patternType="solid">
        <fgColor rgb="FF99FF66"/>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s>
  <cellStyleXfs count="2">
    <xf numFmtId="0" fontId="0" fillId="0" borderId="0">
      <alignment vertical="center"/>
    </xf>
    <xf numFmtId="0" fontId="26" fillId="0" borderId="0">
      <alignment vertical="center"/>
    </xf>
  </cellStyleXfs>
  <cellXfs count="132">
    <xf numFmtId="0" fontId="0" fillId="0" borderId="0" xfId="0">
      <alignment vertical="center"/>
    </xf>
    <xf numFmtId="0" fontId="3"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right" vertical="center" wrapText="1"/>
    </xf>
    <xf numFmtId="0" fontId="8"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10" fillId="0" borderId="0" xfId="0" applyFont="1" applyAlignment="1">
      <alignment horizontal="center" vertical="center" wrapText="1"/>
    </xf>
    <xf numFmtId="0" fontId="12" fillId="0" borderId="0" xfId="0"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0" fontId="11"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right" vertical="center" wrapText="1"/>
    </xf>
    <xf numFmtId="0" fontId="3" fillId="0" borderId="0" xfId="0" applyFont="1">
      <alignment vertical="center"/>
    </xf>
    <xf numFmtId="0" fontId="14" fillId="2" borderId="0" xfId="0" applyFont="1" applyFill="1" applyAlignment="1" applyProtection="1">
      <alignment horizontal="center" vertical="center" wrapText="1"/>
      <protection locked="0"/>
    </xf>
    <xf numFmtId="176" fontId="14" fillId="0" borderId="0" xfId="0" applyNumberFormat="1" applyFont="1" applyAlignment="1">
      <alignment horizontal="right" vertical="center" wrapText="1"/>
    </xf>
    <xf numFmtId="0" fontId="14" fillId="2" borderId="0" xfId="0" applyFont="1" applyFill="1" applyAlignment="1" applyProtection="1">
      <alignment horizontal="right" vertical="center" wrapText="1"/>
      <protection locked="0"/>
    </xf>
    <xf numFmtId="3" fontId="3" fillId="0" borderId="0" xfId="0" applyNumberFormat="1" applyFont="1" applyAlignment="1" applyProtection="1">
      <alignment horizontal="center" vertical="center" wrapText="1"/>
      <protection locked="0"/>
    </xf>
    <xf numFmtId="0" fontId="5" fillId="3" borderId="0" xfId="0" applyFont="1" applyFill="1" applyAlignment="1">
      <alignment horizontal="right" vertical="center" wrapText="1"/>
    </xf>
    <xf numFmtId="0" fontId="5" fillId="3" borderId="0" xfId="0" applyFont="1" applyFill="1" applyAlignment="1">
      <alignment vertical="center" wrapText="1"/>
    </xf>
    <xf numFmtId="0" fontId="21" fillId="2" borderId="0" xfId="0" applyFont="1" applyFill="1">
      <alignment vertical="center"/>
    </xf>
    <xf numFmtId="0" fontId="21" fillId="4" borderId="0" xfId="0" applyFont="1" applyFill="1">
      <alignment vertical="center"/>
    </xf>
    <xf numFmtId="176" fontId="14" fillId="0" borderId="0" xfId="0" quotePrefix="1" applyNumberFormat="1" applyFont="1" applyAlignment="1">
      <alignment horizontal="right" vertical="center" wrapText="1"/>
    </xf>
    <xf numFmtId="0" fontId="8" fillId="0" borderId="0" xfId="0" applyFont="1">
      <alignment vertical="center"/>
    </xf>
    <xf numFmtId="0" fontId="5" fillId="0" borderId="0" xfId="0" applyFont="1">
      <alignment vertical="center"/>
    </xf>
    <xf numFmtId="0" fontId="3" fillId="0" borderId="0" xfId="0" applyFont="1" applyAlignment="1">
      <alignment horizontal="left" vertical="center" wrapText="1"/>
    </xf>
    <xf numFmtId="0" fontId="21" fillId="5" borderId="0" xfId="0" applyFont="1" applyFill="1">
      <alignment vertical="center"/>
    </xf>
    <xf numFmtId="3" fontId="14" fillId="0" borderId="0" xfId="0" applyNumberFormat="1" applyFont="1" applyAlignment="1">
      <alignment horizontal="right" vertical="center" wrapText="1"/>
    </xf>
    <xf numFmtId="0" fontId="0" fillId="0" borderId="0" xfId="0" applyAlignment="1">
      <alignment horizontal="center" vertical="center"/>
    </xf>
    <xf numFmtId="0" fontId="5"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0" fontId="32" fillId="0" borderId="0" xfId="0" applyFont="1" applyAlignment="1" applyProtection="1">
      <alignment horizontal="center" vertical="center" wrapText="1"/>
      <protection locked="0"/>
    </xf>
    <xf numFmtId="0" fontId="30" fillId="0" borderId="0" xfId="0" applyFont="1">
      <alignment vertical="center"/>
    </xf>
    <xf numFmtId="0" fontId="3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8" fillId="0" borderId="7" xfId="1" applyFont="1" applyBorder="1" applyAlignment="1">
      <alignment horizontal="center" vertical="center" shrinkToFit="1"/>
    </xf>
    <xf numFmtId="0" fontId="29" fillId="0" borderId="0" xfId="0" applyFont="1" applyAlignment="1">
      <alignment vertical="center" shrinkToFit="1"/>
    </xf>
    <xf numFmtId="0" fontId="3" fillId="0" borderId="0" xfId="0" applyFont="1" applyAlignment="1">
      <alignment vertical="center" shrinkToFit="1"/>
    </xf>
    <xf numFmtId="0" fontId="28" fillId="0" borderId="8" xfId="1" applyFont="1" applyBorder="1" applyAlignment="1">
      <alignment horizontal="center" vertical="center" shrinkToFit="1"/>
    </xf>
    <xf numFmtId="0" fontId="28" fillId="0" borderId="9" xfId="1" applyFont="1" applyBorder="1" applyAlignment="1">
      <alignment horizontal="center" vertical="center" shrinkToFit="1"/>
    </xf>
    <xf numFmtId="0" fontId="28" fillId="2" borderId="9" xfId="1" applyFont="1" applyFill="1" applyBorder="1" applyAlignment="1" applyProtection="1">
      <alignment horizontal="center" vertical="center" shrinkToFit="1"/>
      <protection locked="0"/>
    </xf>
    <xf numFmtId="0" fontId="31" fillId="0" borderId="0" xfId="0" applyFont="1" applyAlignment="1">
      <alignment vertical="center" shrinkToFit="1"/>
    </xf>
    <xf numFmtId="0" fontId="3" fillId="0" borderId="0" xfId="0" applyFont="1" applyAlignment="1">
      <alignment horizontal="center" vertical="center" shrinkToFit="1"/>
    </xf>
    <xf numFmtId="0" fontId="29" fillId="0" borderId="0" xfId="0" applyFont="1" applyAlignment="1">
      <alignment horizontal="left" vertical="center" shrinkToFit="1"/>
    </xf>
    <xf numFmtId="0" fontId="1" fillId="0" borderId="0" xfId="0" applyFont="1" applyAlignment="1">
      <alignment horizontal="left" vertical="center"/>
    </xf>
    <xf numFmtId="0" fontId="0" fillId="2" borderId="0" xfId="0" applyFill="1">
      <alignment vertical="center"/>
    </xf>
    <xf numFmtId="0" fontId="28" fillId="0" borderId="10" xfId="1" applyFont="1" applyBorder="1" applyAlignment="1">
      <alignment horizontal="center" vertical="center" shrinkToFit="1"/>
    </xf>
    <xf numFmtId="0" fontId="28" fillId="2" borderId="11" xfId="1" applyFont="1" applyFill="1" applyBorder="1" applyAlignment="1" applyProtection="1">
      <alignment horizontal="center" vertical="center" shrinkToFit="1"/>
      <protection locked="0"/>
    </xf>
    <xf numFmtId="0" fontId="28" fillId="2" borderId="12" xfId="1" applyFont="1" applyFill="1" applyBorder="1" applyAlignment="1" applyProtection="1">
      <alignment horizontal="center" vertical="center" shrinkToFit="1"/>
      <protection locked="0"/>
    </xf>
    <xf numFmtId="0" fontId="28" fillId="3" borderId="13" xfId="1" applyFont="1" applyFill="1" applyBorder="1" applyAlignment="1" applyProtection="1">
      <alignment horizontal="center" vertical="center" shrinkToFit="1"/>
      <protection locked="0"/>
    </xf>
    <xf numFmtId="0" fontId="28" fillId="3" borderId="14" xfId="1" applyFont="1" applyFill="1" applyBorder="1" applyAlignment="1" applyProtection="1">
      <alignment horizontal="center" vertical="center" shrinkToFit="1"/>
      <protection locked="0"/>
    </xf>
    <xf numFmtId="0" fontId="28" fillId="3" borderId="15" xfId="1" applyFont="1" applyFill="1" applyBorder="1" applyAlignment="1" applyProtection="1">
      <alignment horizontal="center" vertical="center" shrinkToFit="1"/>
      <protection locked="0"/>
    </xf>
    <xf numFmtId="0" fontId="3" fillId="0" borderId="9" xfId="0" applyFont="1" applyBorder="1" applyAlignment="1">
      <alignment horizontal="center" vertical="center" shrinkToFit="1"/>
    </xf>
    <xf numFmtId="0" fontId="28" fillId="0" borderId="16" xfId="1" applyFont="1" applyBorder="1" applyAlignment="1">
      <alignment horizontal="center" vertical="center" shrinkToFit="1"/>
    </xf>
    <xf numFmtId="0" fontId="28" fillId="2" borderId="17" xfId="1" applyFont="1" applyFill="1" applyBorder="1" applyAlignment="1" applyProtection="1">
      <alignment horizontal="center" vertical="center" shrinkToFit="1"/>
      <protection locked="0"/>
    </xf>
    <xf numFmtId="0" fontId="28" fillId="2" borderId="18" xfId="1" applyFont="1" applyFill="1" applyBorder="1" applyAlignment="1" applyProtection="1">
      <alignment horizontal="center" vertical="center" shrinkToFit="1"/>
      <protection locked="0"/>
    </xf>
    <xf numFmtId="0" fontId="28" fillId="0" borderId="18" xfId="1" applyFont="1" applyBorder="1" applyAlignment="1">
      <alignment horizontal="center" vertical="center" shrinkToFit="1"/>
    </xf>
    <xf numFmtId="0" fontId="28" fillId="0" borderId="13" xfId="1" applyFont="1" applyBorder="1" applyAlignment="1">
      <alignment horizontal="center" vertical="center" shrinkToFit="1"/>
    </xf>
    <xf numFmtId="0" fontId="28" fillId="0" borderId="19" xfId="1" applyFont="1" applyBorder="1" applyAlignment="1">
      <alignment horizontal="center" vertical="center" shrinkToFit="1"/>
    </xf>
    <xf numFmtId="0" fontId="28" fillId="0" borderId="20" xfId="1" applyFont="1" applyBorder="1" applyAlignment="1">
      <alignment horizontal="center" vertical="center" shrinkToFit="1"/>
    </xf>
    <xf numFmtId="0" fontId="21" fillId="0" borderId="0" xfId="0" applyFont="1" applyAlignment="1">
      <alignment horizontal="right" vertical="center"/>
    </xf>
    <xf numFmtId="0" fontId="3" fillId="0" borderId="0" xfId="0" applyFont="1" applyAlignment="1">
      <alignment horizontal="left" vertical="center" shrinkToFit="1"/>
    </xf>
    <xf numFmtId="0" fontId="28" fillId="0" borderId="0" xfId="1" applyFont="1" applyAlignment="1">
      <alignment horizontal="center" vertical="center" shrinkToFit="1"/>
    </xf>
    <xf numFmtId="3" fontId="3" fillId="0" borderId="0" xfId="0" applyNumberFormat="1" applyFont="1" applyAlignment="1">
      <alignment horizontal="center" vertical="center" shrinkToFit="1"/>
    </xf>
    <xf numFmtId="0" fontId="28" fillId="0" borderId="9" xfId="1" applyFont="1" applyBorder="1" applyAlignment="1" applyProtection="1">
      <alignment horizontal="center" vertical="center" shrinkToFit="1"/>
      <protection locked="0"/>
    </xf>
    <xf numFmtId="0" fontId="35" fillId="0" borderId="0" xfId="0" applyFont="1">
      <alignment vertical="center"/>
    </xf>
    <xf numFmtId="0" fontId="29" fillId="0" borderId="0" xfId="0" applyFont="1">
      <alignment vertical="center"/>
    </xf>
    <xf numFmtId="0" fontId="36" fillId="0" borderId="0" xfId="0" applyFont="1">
      <alignment vertical="center"/>
    </xf>
    <xf numFmtId="0" fontId="37" fillId="0" borderId="0" xfId="0" applyFont="1" applyAlignment="1">
      <alignment horizontal="center" vertical="center" wrapText="1"/>
    </xf>
    <xf numFmtId="0" fontId="28" fillId="0" borderId="14" xfId="1" applyFont="1" applyBorder="1" applyAlignment="1">
      <alignment horizontal="center" vertical="center" shrinkToFit="1"/>
    </xf>
    <xf numFmtId="3" fontId="34" fillId="7" borderId="0" xfId="0" applyNumberFormat="1" applyFont="1" applyFill="1" applyAlignment="1">
      <alignment horizontal="center" vertical="center" shrinkToFit="1"/>
    </xf>
    <xf numFmtId="3" fontId="38" fillId="7" borderId="0" xfId="0" applyNumberFormat="1" applyFont="1" applyFill="1" applyAlignment="1">
      <alignment horizontal="center" vertical="center" shrinkToFit="1"/>
    </xf>
    <xf numFmtId="0" fontId="3" fillId="8" borderId="0" xfId="0" applyFont="1" applyFill="1">
      <alignment vertical="center"/>
    </xf>
    <xf numFmtId="0" fontId="7" fillId="0" borderId="0" xfId="0" applyFont="1" applyAlignment="1">
      <alignment horizontal="center" vertical="center" wrapText="1"/>
    </xf>
    <xf numFmtId="0" fontId="9" fillId="0" borderId="0" xfId="0" applyFont="1" applyAlignment="1">
      <alignment horizontal="center" vertical="center" wrapText="1"/>
    </xf>
    <xf numFmtId="0" fontId="40" fillId="0" borderId="0" xfId="0" applyFont="1">
      <alignment vertical="center"/>
    </xf>
    <xf numFmtId="0" fontId="5" fillId="8" borderId="0" xfId="0" applyFont="1" applyFill="1" applyAlignment="1">
      <alignment horizontal="right" vertical="center" wrapText="1"/>
    </xf>
    <xf numFmtId="0" fontId="21" fillId="0" borderId="0" xfId="0" applyFont="1" applyAlignment="1">
      <alignment vertical="center" wrapText="1"/>
    </xf>
    <xf numFmtId="0" fontId="8" fillId="8" borderId="0" xfId="0" applyFont="1" applyFill="1">
      <alignment vertical="center"/>
    </xf>
    <xf numFmtId="3" fontId="8" fillId="8" borderId="0" xfId="0" applyNumberFormat="1" applyFont="1" applyFill="1">
      <alignment vertical="center"/>
    </xf>
    <xf numFmtId="0" fontId="8" fillId="8" borderId="0" xfId="0" applyFont="1" applyFill="1" applyAlignment="1">
      <alignment horizontal="center" vertical="center"/>
    </xf>
    <xf numFmtId="0" fontId="7" fillId="0" borderId="0" xfId="0" applyFont="1" applyAlignment="1" applyProtection="1">
      <alignment horizontal="center" vertical="center" wrapText="1"/>
      <protection locked="0"/>
    </xf>
    <xf numFmtId="0" fontId="12"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vertical="center" wrapText="1"/>
    </xf>
    <xf numFmtId="0" fontId="39" fillId="0" borderId="0" xfId="0" applyFont="1" applyAlignment="1">
      <alignment vertical="center" wrapText="1"/>
    </xf>
    <xf numFmtId="0" fontId="42" fillId="0" borderId="0" xfId="0" applyFont="1" applyAlignment="1">
      <alignment horizontal="center" vertical="center" wrapText="1"/>
    </xf>
    <xf numFmtId="0" fontId="42" fillId="0" borderId="0" xfId="0" applyFont="1" applyAlignment="1">
      <alignment vertical="center" wrapText="1"/>
    </xf>
    <xf numFmtId="0" fontId="3" fillId="0" borderId="0" xfId="0" applyFont="1" applyAlignment="1">
      <alignment horizontal="left" vertical="center"/>
    </xf>
    <xf numFmtId="0" fontId="42" fillId="0" borderId="0" xfId="0" applyFont="1" applyAlignment="1">
      <alignment horizontal="left" vertical="center" wrapText="1"/>
    </xf>
    <xf numFmtId="0" fontId="14" fillId="0" borderId="0" xfId="0" applyFont="1" applyAlignment="1">
      <alignment horizontal="center" vertical="center" wrapText="1"/>
    </xf>
    <xf numFmtId="0" fontId="7" fillId="2" borderId="0" xfId="0" applyFont="1" applyFill="1" applyAlignment="1" applyProtection="1">
      <alignment horizontal="left" wrapText="1"/>
      <protection locked="0"/>
    </xf>
    <xf numFmtId="0" fontId="17" fillId="2" borderId="0" xfId="0" applyFont="1" applyFill="1" applyAlignment="1" applyProtection="1">
      <alignment horizontal="center" vertical="center" shrinkToFit="1"/>
      <protection locked="0"/>
    </xf>
    <xf numFmtId="0" fontId="14" fillId="2" borderId="0" xfId="0" applyFont="1" applyFill="1" applyAlignment="1" applyProtection="1">
      <alignment horizontal="center" vertical="center" shrinkToFit="1"/>
      <protection locked="0"/>
    </xf>
    <xf numFmtId="0" fontId="16" fillId="2" borderId="0" xfId="0" applyFont="1" applyFill="1" applyAlignment="1" applyProtection="1">
      <alignment horizontal="center" vertical="center" shrinkToFit="1"/>
      <protection locked="0"/>
    </xf>
    <xf numFmtId="0" fontId="3" fillId="0" borderId="0" xfId="0" applyFont="1" applyAlignment="1">
      <alignment horizontal="right" vertical="center" wrapText="1"/>
    </xf>
    <xf numFmtId="0" fontId="7" fillId="0" borderId="0" xfId="0" applyFont="1" applyAlignment="1">
      <alignment horizontal="left" wrapText="1"/>
    </xf>
    <xf numFmtId="0" fontId="41" fillId="7" borderId="0" xfId="0" applyFont="1" applyFill="1" applyAlignment="1" applyProtection="1">
      <alignment vertical="center" shrinkToFit="1"/>
      <protection locked="0"/>
    </xf>
    <xf numFmtId="0" fontId="7" fillId="6" borderId="21" xfId="0" applyFont="1" applyFill="1" applyBorder="1" applyAlignment="1">
      <alignment horizontal="center" vertical="center" wrapText="1"/>
    </xf>
    <xf numFmtId="0" fontId="7" fillId="6" borderId="0" xfId="0" applyFont="1" applyFill="1" applyAlignment="1">
      <alignment horizontal="center" vertical="center" wrapText="1"/>
    </xf>
    <xf numFmtId="0" fontId="15" fillId="0" borderId="0" xfId="0" applyFont="1" applyAlignment="1">
      <alignment horizontal="center" wrapText="1"/>
    </xf>
    <xf numFmtId="0" fontId="16"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41" fillId="0" borderId="0" xfId="0" applyFont="1" applyAlignment="1">
      <alignment horizontal="left" vertical="center" wrapText="1"/>
    </xf>
    <xf numFmtId="0" fontId="6" fillId="0" borderId="0" xfId="0" applyFont="1" applyAlignment="1">
      <alignment horizontal="center" wrapText="1"/>
    </xf>
    <xf numFmtId="0" fontId="3" fillId="0" borderId="0" xfId="0" applyFont="1" applyAlignment="1">
      <alignment horizontal="center" vertical="center" wrapText="1"/>
    </xf>
    <xf numFmtId="0" fontId="13" fillId="0" borderId="0" xfId="0" applyFont="1" applyAlignment="1">
      <alignment horizontal="center" vertical="top" wrapText="1"/>
    </xf>
    <xf numFmtId="0" fontId="8" fillId="3" borderId="9"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3" fillId="0" borderId="0" xfId="0" applyFont="1" applyAlignment="1">
      <alignment horizontal="left" vertical="center" wrapText="1"/>
    </xf>
    <xf numFmtId="0" fontId="17" fillId="0" borderId="0" xfId="0" applyFont="1" applyAlignment="1">
      <alignment horizontal="left" vertical="center" wrapText="1"/>
    </xf>
    <xf numFmtId="0" fontId="14" fillId="2" borderId="0" xfId="0" applyFont="1" applyFill="1" applyAlignment="1" applyProtection="1">
      <alignment vertical="center" shrinkToFit="1"/>
      <protection locked="0"/>
    </xf>
    <xf numFmtId="0" fontId="14" fillId="0" borderId="0" xfId="0" applyFont="1" applyAlignment="1">
      <alignment horizontal="left" vertical="center" wrapText="1"/>
    </xf>
    <xf numFmtId="0" fontId="22" fillId="2" borderId="0" xfId="0" applyFont="1" applyFill="1" applyAlignment="1" applyProtection="1">
      <alignment horizontal="center" vertical="center" wrapText="1"/>
      <protection locked="0"/>
    </xf>
    <xf numFmtId="0" fontId="22" fillId="2" borderId="0" xfId="0" applyFont="1" applyFill="1" applyAlignment="1" applyProtection="1">
      <alignment horizontal="left" vertical="center" wrapText="1" indent="2"/>
      <protection locked="0"/>
    </xf>
    <xf numFmtId="0" fontId="17" fillId="0" borderId="0" xfId="0" applyFont="1" applyAlignment="1" applyProtection="1">
      <alignment horizontal="left" vertical="center" wrapText="1"/>
      <protection locked="0"/>
    </xf>
    <xf numFmtId="0" fontId="28" fillId="0" borderId="7" xfId="1" applyFont="1" applyBorder="1" applyAlignment="1">
      <alignment horizontal="center" vertical="center" shrinkToFit="1"/>
    </xf>
    <xf numFmtId="0" fontId="28" fillId="0" borderId="8" xfId="1" applyFont="1" applyBorder="1" applyAlignment="1">
      <alignment horizontal="center" vertical="center" shrinkToFit="1"/>
    </xf>
    <xf numFmtId="0" fontId="28" fillId="0" borderId="7" xfId="1" applyFont="1" applyBorder="1" applyAlignment="1">
      <alignment horizontal="center" vertical="center" wrapText="1" shrinkToFit="1"/>
    </xf>
    <xf numFmtId="0" fontId="28" fillId="0" borderId="9" xfId="1" applyFont="1" applyBorder="1" applyAlignment="1">
      <alignment horizontal="center" vertical="center" shrinkToFit="1"/>
    </xf>
  </cellXfs>
  <cellStyles count="2">
    <cellStyle name="標準" xfId="0" builtinId="0"/>
    <cellStyle name="標準_Sheet1" xfId="1" xr:uid="{00000000-0005-0000-0000-000001000000}"/>
  </cellStyles>
  <dxfs count="0"/>
  <tableStyles count="0" defaultTableStyle="TableStyleMedium9" defaultPivotStyle="PivotStyleLight16"/>
  <colors>
    <mruColors>
      <color rgb="FFCCFF66"/>
      <color rgb="FFCCECFF"/>
      <color rgb="FFFFCCCC"/>
      <color rgb="FFFF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18</xdr:col>
      <xdr:colOff>0</xdr:colOff>
      <xdr:row>7</xdr:row>
      <xdr:rowOff>0</xdr:rowOff>
    </xdr:to>
    <xdr:sp macro="" textlink="">
      <xdr:nvSpPr>
        <xdr:cNvPr id="57558" name="Rectangle 21">
          <a:extLst>
            <a:ext uri="{FF2B5EF4-FFF2-40B4-BE49-F238E27FC236}">
              <a16:creationId xmlns:a16="http://schemas.microsoft.com/office/drawing/2014/main" id="{A4F203C5-A3B0-D453-0BED-BB98EEB8F7F4}"/>
            </a:ext>
          </a:extLst>
        </xdr:cNvPr>
        <xdr:cNvSpPr>
          <a:spLocks noChangeArrowheads="1"/>
        </xdr:cNvSpPr>
      </xdr:nvSpPr>
      <xdr:spPr bwMode="auto">
        <a:xfrm>
          <a:off x="0" y="708660"/>
          <a:ext cx="6888480" cy="106680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xdr:row>
      <xdr:rowOff>0</xdr:rowOff>
    </xdr:from>
    <xdr:to>
      <xdr:col>18</xdr:col>
      <xdr:colOff>0</xdr:colOff>
      <xdr:row>5</xdr:row>
      <xdr:rowOff>0</xdr:rowOff>
    </xdr:to>
    <xdr:sp macro="" textlink="">
      <xdr:nvSpPr>
        <xdr:cNvPr id="57559" name="Line 22">
          <a:extLst>
            <a:ext uri="{FF2B5EF4-FFF2-40B4-BE49-F238E27FC236}">
              <a16:creationId xmlns:a16="http://schemas.microsoft.com/office/drawing/2014/main" id="{64E75F4B-7092-99D2-B7A5-ED439DC3C596}"/>
            </a:ext>
          </a:extLst>
        </xdr:cNvPr>
        <xdr:cNvSpPr>
          <a:spLocks noChangeShapeType="1"/>
        </xdr:cNvSpPr>
      </xdr:nvSpPr>
      <xdr:spPr bwMode="auto">
        <a:xfrm>
          <a:off x="0" y="12192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xdr:row>
      <xdr:rowOff>0</xdr:rowOff>
    </xdr:from>
    <xdr:to>
      <xdr:col>8</xdr:col>
      <xdr:colOff>0</xdr:colOff>
      <xdr:row>7</xdr:row>
      <xdr:rowOff>0</xdr:rowOff>
    </xdr:to>
    <xdr:sp macro="" textlink="">
      <xdr:nvSpPr>
        <xdr:cNvPr id="57560" name="Line 23">
          <a:extLst>
            <a:ext uri="{FF2B5EF4-FFF2-40B4-BE49-F238E27FC236}">
              <a16:creationId xmlns:a16="http://schemas.microsoft.com/office/drawing/2014/main" id="{4F30816A-F68D-3642-D32E-872C1CD09658}"/>
            </a:ext>
          </a:extLst>
        </xdr:cNvPr>
        <xdr:cNvSpPr>
          <a:spLocks noChangeShapeType="1"/>
        </xdr:cNvSpPr>
      </xdr:nvSpPr>
      <xdr:spPr bwMode="auto">
        <a:xfrm>
          <a:off x="3314700" y="70866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xdr:row>
      <xdr:rowOff>0</xdr:rowOff>
    </xdr:from>
    <xdr:to>
      <xdr:col>10</xdr:col>
      <xdr:colOff>0</xdr:colOff>
      <xdr:row>7</xdr:row>
      <xdr:rowOff>0</xdr:rowOff>
    </xdr:to>
    <xdr:sp macro="" textlink="">
      <xdr:nvSpPr>
        <xdr:cNvPr id="57561" name="Line 24">
          <a:extLst>
            <a:ext uri="{FF2B5EF4-FFF2-40B4-BE49-F238E27FC236}">
              <a16:creationId xmlns:a16="http://schemas.microsoft.com/office/drawing/2014/main" id="{E358F8FA-B805-2C3D-FA93-5FE55F1CB3BD}"/>
            </a:ext>
          </a:extLst>
        </xdr:cNvPr>
        <xdr:cNvSpPr>
          <a:spLocks noChangeShapeType="1"/>
        </xdr:cNvSpPr>
      </xdr:nvSpPr>
      <xdr:spPr bwMode="auto">
        <a:xfrm>
          <a:off x="4587240" y="70866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xdr:row>
      <xdr:rowOff>0</xdr:rowOff>
    </xdr:from>
    <xdr:to>
      <xdr:col>18</xdr:col>
      <xdr:colOff>0</xdr:colOff>
      <xdr:row>4</xdr:row>
      <xdr:rowOff>0</xdr:rowOff>
    </xdr:to>
    <xdr:sp macro="" textlink="">
      <xdr:nvSpPr>
        <xdr:cNvPr id="57562" name="Line 26">
          <a:extLst>
            <a:ext uri="{FF2B5EF4-FFF2-40B4-BE49-F238E27FC236}">
              <a16:creationId xmlns:a16="http://schemas.microsoft.com/office/drawing/2014/main" id="{3B2755A8-2CB3-65DD-899D-E60A2A457A6E}"/>
            </a:ext>
          </a:extLst>
        </xdr:cNvPr>
        <xdr:cNvSpPr>
          <a:spLocks noChangeShapeType="1"/>
        </xdr:cNvSpPr>
      </xdr:nvSpPr>
      <xdr:spPr bwMode="auto">
        <a:xfrm>
          <a:off x="4587240" y="89916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xdr:row>
      <xdr:rowOff>0</xdr:rowOff>
    </xdr:from>
    <xdr:to>
      <xdr:col>8</xdr:col>
      <xdr:colOff>0</xdr:colOff>
      <xdr:row>6</xdr:row>
      <xdr:rowOff>0</xdr:rowOff>
    </xdr:to>
    <xdr:sp macro="" textlink="">
      <xdr:nvSpPr>
        <xdr:cNvPr id="57563" name="Line 27">
          <a:extLst>
            <a:ext uri="{FF2B5EF4-FFF2-40B4-BE49-F238E27FC236}">
              <a16:creationId xmlns:a16="http://schemas.microsoft.com/office/drawing/2014/main" id="{84ACFC88-75F1-3D15-4ADD-F89F026EB7A6}"/>
            </a:ext>
          </a:extLst>
        </xdr:cNvPr>
        <xdr:cNvSpPr>
          <a:spLocks noChangeShapeType="1"/>
        </xdr:cNvSpPr>
      </xdr:nvSpPr>
      <xdr:spPr bwMode="auto">
        <a:xfrm>
          <a:off x="0" y="140970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10</xdr:col>
      <xdr:colOff>0</xdr:colOff>
      <xdr:row>6</xdr:row>
      <xdr:rowOff>0</xdr:rowOff>
    </xdr:from>
    <xdr:to>
      <xdr:col>18</xdr:col>
      <xdr:colOff>0</xdr:colOff>
      <xdr:row>6</xdr:row>
      <xdr:rowOff>0</xdr:rowOff>
    </xdr:to>
    <xdr:sp macro="" textlink="">
      <xdr:nvSpPr>
        <xdr:cNvPr id="57564" name="Line 28">
          <a:extLst>
            <a:ext uri="{FF2B5EF4-FFF2-40B4-BE49-F238E27FC236}">
              <a16:creationId xmlns:a16="http://schemas.microsoft.com/office/drawing/2014/main" id="{CD3190A8-E954-6F83-DD37-9BB0CEA3B674}"/>
            </a:ext>
          </a:extLst>
        </xdr:cNvPr>
        <xdr:cNvSpPr>
          <a:spLocks noChangeShapeType="1"/>
        </xdr:cNvSpPr>
      </xdr:nvSpPr>
      <xdr:spPr bwMode="auto">
        <a:xfrm>
          <a:off x="4587240" y="140970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xdr:row>
      <xdr:rowOff>0</xdr:rowOff>
    </xdr:from>
    <xdr:to>
      <xdr:col>18</xdr:col>
      <xdr:colOff>0</xdr:colOff>
      <xdr:row>34</xdr:row>
      <xdr:rowOff>0</xdr:rowOff>
    </xdr:to>
    <xdr:sp macro="" textlink="">
      <xdr:nvSpPr>
        <xdr:cNvPr id="57565" name="Rectangle 29">
          <a:extLst>
            <a:ext uri="{FF2B5EF4-FFF2-40B4-BE49-F238E27FC236}">
              <a16:creationId xmlns:a16="http://schemas.microsoft.com/office/drawing/2014/main" id="{A097FE96-25E1-7624-13AF-F6731DD8CFDF}"/>
            </a:ext>
          </a:extLst>
        </xdr:cNvPr>
        <xdr:cNvSpPr>
          <a:spLocks noChangeArrowheads="1"/>
        </xdr:cNvSpPr>
      </xdr:nvSpPr>
      <xdr:spPr bwMode="auto">
        <a:xfrm>
          <a:off x="0" y="2491740"/>
          <a:ext cx="6888480" cy="635508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xdr:row>
      <xdr:rowOff>0</xdr:rowOff>
    </xdr:from>
    <xdr:to>
      <xdr:col>8</xdr:col>
      <xdr:colOff>0</xdr:colOff>
      <xdr:row>4</xdr:row>
      <xdr:rowOff>0</xdr:rowOff>
    </xdr:to>
    <xdr:sp macro="" textlink="">
      <xdr:nvSpPr>
        <xdr:cNvPr id="57566" name="Line 30">
          <a:extLst>
            <a:ext uri="{FF2B5EF4-FFF2-40B4-BE49-F238E27FC236}">
              <a16:creationId xmlns:a16="http://schemas.microsoft.com/office/drawing/2014/main" id="{77C3CF11-E36D-AA46-7720-106655910943}"/>
            </a:ext>
          </a:extLst>
        </xdr:cNvPr>
        <xdr:cNvSpPr>
          <a:spLocks noChangeShapeType="1"/>
        </xdr:cNvSpPr>
      </xdr:nvSpPr>
      <xdr:spPr bwMode="auto">
        <a:xfrm>
          <a:off x="0" y="89916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xdr:row>
      <xdr:rowOff>0</xdr:rowOff>
    </xdr:from>
    <xdr:to>
      <xdr:col>18</xdr:col>
      <xdr:colOff>0</xdr:colOff>
      <xdr:row>12</xdr:row>
      <xdr:rowOff>0</xdr:rowOff>
    </xdr:to>
    <xdr:sp macro="" textlink="">
      <xdr:nvSpPr>
        <xdr:cNvPr id="57567" name="Line 34">
          <a:extLst>
            <a:ext uri="{FF2B5EF4-FFF2-40B4-BE49-F238E27FC236}">
              <a16:creationId xmlns:a16="http://schemas.microsoft.com/office/drawing/2014/main" id="{52D08998-A147-CFDB-A86B-5DDDDCE825C9}"/>
            </a:ext>
          </a:extLst>
        </xdr:cNvPr>
        <xdr:cNvSpPr>
          <a:spLocks noChangeShapeType="1"/>
        </xdr:cNvSpPr>
      </xdr:nvSpPr>
      <xdr:spPr bwMode="auto">
        <a:xfrm>
          <a:off x="0" y="30784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14</xdr:row>
      <xdr:rowOff>0</xdr:rowOff>
    </xdr:from>
    <xdr:to>
      <xdr:col>18</xdr:col>
      <xdr:colOff>0</xdr:colOff>
      <xdr:row>14</xdr:row>
      <xdr:rowOff>0</xdr:rowOff>
    </xdr:to>
    <xdr:sp macro="" textlink="">
      <xdr:nvSpPr>
        <xdr:cNvPr id="57568" name="Line 35">
          <a:extLst>
            <a:ext uri="{FF2B5EF4-FFF2-40B4-BE49-F238E27FC236}">
              <a16:creationId xmlns:a16="http://schemas.microsoft.com/office/drawing/2014/main" id="{7866ADA3-17FB-D9B4-1422-937E0E545B0A}"/>
            </a:ext>
          </a:extLst>
        </xdr:cNvPr>
        <xdr:cNvSpPr>
          <a:spLocks noChangeShapeType="1"/>
        </xdr:cNvSpPr>
      </xdr:nvSpPr>
      <xdr:spPr bwMode="auto">
        <a:xfrm>
          <a:off x="0" y="36652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8</xdr:row>
      <xdr:rowOff>297180</xdr:rowOff>
    </xdr:from>
    <xdr:to>
      <xdr:col>18</xdr:col>
      <xdr:colOff>0</xdr:colOff>
      <xdr:row>8</xdr:row>
      <xdr:rowOff>297180</xdr:rowOff>
    </xdr:to>
    <xdr:sp macro="" textlink="">
      <xdr:nvSpPr>
        <xdr:cNvPr id="57569" name="Line 38">
          <a:extLst>
            <a:ext uri="{FF2B5EF4-FFF2-40B4-BE49-F238E27FC236}">
              <a16:creationId xmlns:a16="http://schemas.microsoft.com/office/drawing/2014/main" id="{3681B39E-6185-BF2A-82C4-86A89ACFEC07}"/>
            </a:ext>
          </a:extLst>
        </xdr:cNvPr>
        <xdr:cNvSpPr>
          <a:spLocks noChangeShapeType="1"/>
        </xdr:cNvSpPr>
      </xdr:nvSpPr>
      <xdr:spPr bwMode="auto">
        <a:xfrm>
          <a:off x="4899660" y="215646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18</xdr:col>
      <xdr:colOff>0</xdr:colOff>
      <xdr:row>16</xdr:row>
      <xdr:rowOff>0</xdr:rowOff>
    </xdr:to>
    <xdr:sp macro="" textlink="">
      <xdr:nvSpPr>
        <xdr:cNvPr id="57570" name="Line 41">
          <a:extLst>
            <a:ext uri="{FF2B5EF4-FFF2-40B4-BE49-F238E27FC236}">
              <a16:creationId xmlns:a16="http://schemas.microsoft.com/office/drawing/2014/main" id="{104524C5-2A74-1D6E-242D-A07580329E1A}"/>
            </a:ext>
          </a:extLst>
        </xdr:cNvPr>
        <xdr:cNvSpPr>
          <a:spLocks noChangeShapeType="1"/>
        </xdr:cNvSpPr>
      </xdr:nvSpPr>
      <xdr:spPr bwMode="auto">
        <a:xfrm>
          <a:off x="0" y="41833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0</xdr:rowOff>
    </xdr:from>
    <xdr:to>
      <xdr:col>18</xdr:col>
      <xdr:colOff>0</xdr:colOff>
      <xdr:row>18</xdr:row>
      <xdr:rowOff>0</xdr:rowOff>
    </xdr:to>
    <xdr:sp macro="" textlink="">
      <xdr:nvSpPr>
        <xdr:cNvPr id="57571" name="Line 42">
          <a:extLst>
            <a:ext uri="{FF2B5EF4-FFF2-40B4-BE49-F238E27FC236}">
              <a16:creationId xmlns:a16="http://schemas.microsoft.com/office/drawing/2014/main" id="{5F901A27-02AA-AEAD-6C9C-8F57C2F9723B}"/>
            </a:ext>
          </a:extLst>
        </xdr:cNvPr>
        <xdr:cNvSpPr>
          <a:spLocks noChangeShapeType="1"/>
        </xdr:cNvSpPr>
      </xdr:nvSpPr>
      <xdr:spPr bwMode="auto">
        <a:xfrm>
          <a:off x="0" y="4701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18</xdr:col>
      <xdr:colOff>0</xdr:colOff>
      <xdr:row>20</xdr:row>
      <xdr:rowOff>0</xdr:rowOff>
    </xdr:to>
    <xdr:sp macro="" textlink="">
      <xdr:nvSpPr>
        <xdr:cNvPr id="57572" name="Line 43">
          <a:extLst>
            <a:ext uri="{FF2B5EF4-FFF2-40B4-BE49-F238E27FC236}">
              <a16:creationId xmlns:a16="http://schemas.microsoft.com/office/drawing/2014/main" id="{8E2F2345-30E9-1813-8B86-31613A7035AF}"/>
            </a:ext>
          </a:extLst>
        </xdr:cNvPr>
        <xdr:cNvSpPr>
          <a:spLocks noChangeShapeType="1"/>
        </xdr:cNvSpPr>
      </xdr:nvSpPr>
      <xdr:spPr bwMode="auto">
        <a:xfrm>
          <a:off x="0" y="52197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18</xdr:col>
      <xdr:colOff>0</xdr:colOff>
      <xdr:row>20</xdr:row>
      <xdr:rowOff>0</xdr:rowOff>
    </xdr:to>
    <xdr:sp macro="" textlink="">
      <xdr:nvSpPr>
        <xdr:cNvPr id="57573" name="Line 44">
          <a:extLst>
            <a:ext uri="{FF2B5EF4-FFF2-40B4-BE49-F238E27FC236}">
              <a16:creationId xmlns:a16="http://schemas.microsoft.com/office/drawing/2014/main" id="{120BD499-A980-1F2B-3A6A-AD0988B02C19}"/>
            </a:ext>
          </a:extLst>
        </xdr:cNvPr>
        <xdr:cNvSpPr>
          <a:spLocks noChangeShapeType="1"/>
        </xdr:cNvSpPr>
      </xdr:nvSpPr>
      <xdr:spPr bwMode="auto">
        <a:xfrm>
          <a:off x="0" y="52197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18</xdr:col>
      <xdr:colOff>0</xdr:colOff>
      <xdr:row>22</xdr:row>
      <xdr:rowOff>0</xdr:rowOff>
    </xdr:to>
    <xdr:sp macro="" textlink="">
      <xdr:nvSpPr>
        <xdr:cNvPr id="57574" name="Line 45">
          <a:extLst>
            <a:ext uri="{FF2B5EF4-FFF2-40B4-BE49-F238E27FC236}">
              <a16:creationId xmlns:a16="http://schemas.microsoft.com/office/drawing/2014/main" id="{7A485E69-B83C-72DA-842D-26F38DE876CF}"/>
            </a:ext>
          </a:extLst>
        </xdr:cNvPr>
        <xdr:cNvSpPr>
          <a:spLocks noChangeShapeType="1"/>
        </xdr:cNvSpPr>
      </xdr:nvSpPr>
      <xdr:spPr bwMode="auto">
        <a:xfrm>
          <a:off x="0" y="57378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xdr:row>
      <xdr:rowOff>0</xdr:rowOff>
    </xdr:from>
    <xdr:to>
      <xdr:col>18</xdr:col>
      <xdr:colOff>0</xdr:colOff>
      <xdr:row>24</xdr:row>
      <xdr:rowOff>0</xdr:rowOff>
    </xdr:to>
    <xdr:sp macro="" textlink="">
      <xdr:nvSpPr>
        <xdr:cNvPr id="57575" name="Line 47">
          <a:extLst>
            <a:ext uri="{FF2B5EF4-FFF2-40B4-BE49-F238E27FC236}">
              <a16:creationId xmlns:a16="http://schemas.microsoft.com/office/drawing/2014/main" id="{71B33EEB-6EC9-6281-9891-2424A37D3442}"/>
            </a:ext>
          </a:extLst>
        </xdr:cNvPr>
        <xdr:cNvSpPr>
          <a:spLocks noChangeShapeType="1"/>
        </xdr:cNvSpPr>
      </xdr:nvSpPr>
      <xdr:spPr bwMode="auto">
        <a:xfrm>
          <a:off x="0" y="62560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18</xdr:col>
      <xdr:colOff>0</xdr:colOff>
      <xdr:row>26</xdr:row>
      <xdr:rowOff>0</xdr:rowOff>
    </xdr:to>
    <xdr:sp macro="" textlink="">
      <xdr:nvSpPr>
        <xdr:cNvPr id="57576" name="Line 48">
          <a:extLst>
            <a:ext uri="{FF2B5EF4-FFF2-40B4-BE49-F238E27FC236}">
              <a16:creationId xmlns:a16="http://schemas.microsoft.com/office/drawing/2014/main" id="{3C036268-C284-B89D-1492-2C5A4EB4D8CD}"/>
            </a:ext>
          </a:extLst>
        </xdr:cNvPr>
        <xdr:cNvSpPr>
          <a:spLocks noChangeShapeType="1"/>
        </xdr:cNvSpPr>
      </xdr:nvSpPr>
      <xdr:spPr bwMode="auto">
        <a:xfrm>
          <a:off x="0" y="67741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0</xdr:rowOff>
    </xdr:from>
    <xdr:to>
      <xdr:col>18</xdr:col>
      <xdr:colOff>0</xdr:colOff>
      <xdr:row>28</xdr:row>
      <xdr:rowOff>0</xdr:rowOff>
    </xdr:to>
    <xdr:sp macro="" textlink="">
      <xdr:nvSpPr>
        <xdr:cNvPr id="57577" name="Line 49">
          <a:extLst>
            <a:ext uri="{FF2B5EF4-FFF2-40B4-BE49-F238E27FC236}">
              <a16:creationId xmlns:a16="http://schemas.microsoft.com/office/drawing/2014/main" id="{83F407A5-7E9B-033D-0DFE-8389113A37F3}"/>
            </a:ext>
          </a:extLst>
        </xdr:cNvPr>
        <xdr:cNvSpPr>
          <a:spLocks noChangeShapeType="1"/>
        </xdr:cNvSpPr>
      </xdr:nvSpPr>
      <xdr:spPr bwMode="auto">
        <a:xfrm>
          <a:off x="0" y="7292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18</xdr:col>
      <xdr:colOff>0</xdr:colOff>
      <xdr:row>30</xdr:row>
      <xdr:rowOff>0</xdr:rowOff>
    </xdr:to>
    <xdr:sp macro="" textlink="">
      <xdr:nvSpPr>
        <xdr:cNvPr id="57578" name="Line 50">
          <a:extLst>
            <a:ext uri="{FF2B5EF4-FFF2-40B4-BE49-F238E27FC236}">
              <a16:creationId xmlns:a16="http://schemas.microsoft.com/office/drawing/2014/main" id="{E650BFD1-AD2A-CE4E-E522-9C141ACB8ECC}"/>
            </a:ext>
          </a:extLst>
        </xdr:cNvPr>
        <xdr:cNvSpPr>
          <a:spLocks noChangeShapeType="1"/>
        </xdr:cNvSpPr>
      </xdr:nvSpPr>
      <xdr:spPr bwMode="auto">
        <a:xfrm>
          <a:off x="0" y="78105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10</xdr:row>
      <xdr:rowOff>0</xdr:rowOff>
    </xdr:from>
    <xdr:to>
      <xdr:col>2</xdr:col>
      <xdr:colOff>0</xdr:colOff>
      <xdr:row>34</xdr:row>
      <xdr:rowOff>0</xdr:rowOff>
    </xdr:to>
    <xdr:sp macro="" textlink="">
      <xdr:nvSpPr>
        <xdr:cNvPr id="57579" name="Line 51">
          <a:extLst>
            <a:ext uri="{FF2B5EF4-FFF2-40B4-BE49-F238E27FC236}">
              <a16:creationId xmlns:a16="http://schemas.microsoft.com/office/drawing/2014/main" id="{95DE7521-0418-19AA-EF9C-F0BC07C38D7C}"/>
            </a:ext>
          </a:extLst>
        </xdr:cNvPr>
        <xdr:cNvSpPr>
          <a:spLocks noChangeShapeType="1"/>
        </xdr:cNvSpPr>
      </xdr:nvSpPr>
      <xdr:spPr bwMode="auto">
        <a:xfrm>
          <a:off x="426720" y="24917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0</xdr:rowOff>
    </xdr:from>
    <xdr:to>
      <xdr:col>4</xdr:col>
      <xdr:colOff>0</xdr:colOff>
      <xdr:row>34</xdr:row>
      <xdr:rowOff>0</xdr:rowOff>
    </xdr:to>
    <xdr:sp macro="" textlink="">
      <xdr:nvSpPr>
        <xdr:cNvPr id="57580" name="Line 52">
          <a:extLst>
            <a:ext uri="{FF2B5EF4-FFF2-40B4-BE49-F238E27FC236}">
              <a16:creationId xmlns:a16="http://schemas.microsoft.com/office/drawing/2014/main" id="{150A6162-6945-56AD-97C4-24331065132F}"/>
            </a:ext>
          </a:extLst>
        </xdr:cNvPr>
        <xdr:cNvSpPr>
          <a:spLocks noChangeShapeType="1"/>
        </xdr:cNvSpPr>
      </xdr:nvSpPr>
      <xdr:spPr bwMode="auto">
        <a:xfrm>
          <a:off x="2026920" y="24917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10</xdr:row>
      <xdr:rowOff>0</xdr:rowOff>
    </xdr:from>
    <xdr:to>
      <xdr:col>9</xdr:col>
      <xdr:colOff>0</xdr:colOff>
      <xdr:row>34</xdr:row>
      <xdr:rowOff>0</xdr:rowOff>
    </xdr:to>
    <xdr:sp macro="" textlink="">
      <xdr:nvSpPr>
        <xdr:cNvPr id="57581" name="Line 53">
          <a:extLst>
            <a:ext uri="{FF2B5EF4-FFF2-40B4-BE49-F238E27FC236}">
              <a16:creationId xmlns:a16="http://schemas.microsoft.com/office/drawing/2014/main" id="{5B817865-363D-28B3-86A6-DE7596A37F36}"/>
            </a:ext>
          </a:extLst>
        </xdr:cNvPr>
        <xdr:cNvSpPr>
          <a:spLocks noChangeShapeType="1"/>
        </xdr:cNvSpPr>
      </xdr:nvSpPr>
      <xdr:spPr bwMode="auto">
        <a:xfrm>
          <a:off x="4015740" y="24917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0</xdr:rowOff>
    </xdr:from>
    <xdr:to>
      <xdr:col>10</xdr:col>
      <xdr:colOff>0</xdr:colOff>
      <xdr:row>34</xdr:row>
      <xdr:rowOff>0</xdr:rowOff>
    </xdr:to>
    <xdr:sp macro="" textlink="">
      <xdr:nvSpPr>
        <xdr:cNvPr id="57582" name="Line 54">
          <a:extLst>
            <a:ext uri="{FF2B5EF4-FFF2-40B4-BE49-F238E27FC236}">
              <a16:creationId xmlns:a16="http://schemas.microsoft.com/office/drawing/2014/main" id="{C7753C41-6B52-3192-F8A3-1A7B99AD9711}"/>
            </a:ext>
          </a:extLst>
        </xdr:cNvPr>
        <xdr:cNvSpPr>
          <a:spLocks noChangeShapeType="1"/>
        </xdr:cNvSpPr>
      </xdr:nvSpPr>
      <xdr:spPr bwMode="auto">
        <a:xfrm>
          <a:off x="4587240" y="24917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10</xdr:row>
      <xdr:rowOff>0</xdr:rowOff>
    </xdr:from>
    <xdr:to>
      <xdr:col>12</xdr:col>
      <xdr:colOff>0</xdr:colOff>
      <xdr:row>34</xdr:row>
      <xdr:rowOff>0</xdr:rowOff>
    </xdr:to>
    <xdr:sp macro="" textlink="">
      <xdr:nvSpPr>
        <xdr:cNvPr id="57583" name="Line 55">
          <a:extLst>
            <a:ext uri="{FF2B5EF4-FFF2-40B4-BE49-F238E27FC236}">
              <a16:creationId xmlns:a16="http://schemas.microsoft.com/office/drawing/2014/main" id="{6FA1F5C0-E6D9-EAD4-00EB-BC16BCB2E3F8}"/>
            </a:ext>
          </a:extLst>
        </xdr:cNvPr>
        <xdr:cNvSpPr>
          <a:spLocks noChangeShapeType="1"/>
        </xdr:cNvSpPr>
      </xdr:nvSpPr>
      <xdr:spPr bwMode="auto">
        <a:xfrm>
          <a:off x="5570220" y="24917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18</xdr:col>
      <xdr:colOff>0</xdr:colOff>
      <xdr:row>42</xdr:row>
      <xdr:rowOff>0</xdr:rowOff>
    </xdr:to>
    <xdr:sp macro="" textlink="">
      <xdr:nvSpPr>
        <xdr:cNvPr id="57584" name="Rectangle 56">
          <a:extLst>
            <a:ext uri="{FF2B5EF4-FFF2-40B4-BE49-F238E27FC236}">
              <a16:creationId xmlns:a16="http://schemas.microsoft.com/office/drawing/2014/main" id="{329EACF4-0EA9-52C7-4B19-1D751FF253E8}"/>
            </a:ext>
          </a:extLst>
        </xdr:cNvPr>
        <xdr:cNvSpPr>
          <a:spLocks noChangeArrowheads="1"/>
        </xdr:cNvSpPr>
      </xdr:nvSpPr>
      <xdr:spPr bwMode="auto">
        <a:xfrm>
          <a:off x="0" y="9212580"/>
          <a:ext cx="6888480" cy="141732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39</xdr:row>
      <xdr:rowOff>0</xdr:rowOff>
    </xdr:from>
    <xdr:to>
      <xdr:col>18</xdr:col>
      <xdr:colOff>0</xdr:colOff>
      <xdr:row>39</xdr:row>
      <xdr:rowOff>0</xdr:rowOff>
    </xdr:to>
    <xdr:sp macro="" textlink="">
      <xdr:nvSpPr>
        <xdr:cNvPr id="57585" name="Line 57">
          <a:extLst>
            <a:ext uri="{FF2B5EF4-FFF2-40B4-BE49-F238E27FC236}">
              <a16:creationId xmlns:a16="http://schemas.microsoft.com/office/drawing/2014/main" id="{862530FA-9F2E-A8F4-B21F-04164DAAFACC}"/>
            </a:ext>
          </a:extLst>
        </xdr:cNvPr>
        <xdr:cNvSpPr>
          <a:spLocks noChangeShapeType="1"/>
        </xdr:cNvSpPr>
      </xdr:nvSpPr>
      <xdr:spPr bwMode="auto">
        <a:xfrm>
          <a:off x="0" y="99212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36</xdr:row>
      <xdr:rowOff>7620</xdr:rowOff>
    </xdr:from>
    <xdr:to>
      <xdr:col>2</xdr:col>
      <xdr:colOff>0</xdr:colOff>
      <xdr:row>39</xdr:row>
      <xdr:rowOff>0</xdr:rowOff>
    </xdr:to>
    <xdr:sp macro="" textlink="">
      <xdr:nvSpPr>
        <xdr:cNvPr id="57586" name="Line 58">
          <a:extLst>
            <a:ext uri="{FF2B5EF4-FFF2-40B4-BE49-F238E27FC236}">
              <a16:creationId xmlns:a16="http://schemas.microsoft.com/office/drawing/2014/main" id="{B9BF02FF-487A-8CC7-979B-77686C0DB7DD}"/>
            </a:ext>
          </a:extLst>
        </xdr:cNvPr>
        <xdr:cNvSpPr>
          <a:spLocks noChangeShapeType="1"/>
        </xdr:cNvSpPr>
      </xdr:nvSpPr>
      <xdr:spPr bwMode="auto">
        <a:xfrm>
          <a:off x="426720" y="9220200"/>
          <a:ext cx="0" cy="701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36</xdr:row>
      <xdr:rowOff>0</xdr:rowOff>
    </xdr:from>
    <xdr:to>
      <xdr:col>9</xdr:col>
      <xdr:colOff>0</xdr:colOff>
      <xdr:row>38</xdr:row>
      <xdr:rowOff>0</xdr:rowOff>
    </xdr:to>
    <xdr:sp macro="" textlink="">
      <xdr:nvSpPr>
        <xdr:cNvPr id="57587" name="Line 59">
          <a:extLst>
            <a:ext uri="{FF2B5EF4-FFF2-40B4-BE49-F238E27FC236}">
              <a16:creationId xmlns:a16="http://schemas.microsoft.com/office/drawing/2014/main" id="{E898DC8B-CF6C-E509-E087-128EF296856F}"/>
            </a:ext>
          </a:extLst>
        </xdr:cNvPr>
        <xdr:cNvSpPr>
          <a:spLocks noChangeShapeType="1"/>
        </xdr:cNvSpPr>
      </xdr:nvSpPr>
      <xdr:spPr bwMode="auto">
        <a:xfrm>
          <a:off x="4015740" y="9212580"/>
          <a:ext cx="0" cy="4724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37</xdr:row>
      <xdr:rowOff>0</xdr:rowOff>
    </xdr:from>
    <xdr:to>
      <xdr:col>18</xdr:col>
      <xdr:colOff>0</xdr:colOff>
      <xdr:row>37</xdr:row>
      <xdr:rowOff>0</xdr:rowOff>
    </xdr:to>
    <xdr:sp macro="" textlink="">
      <xdr:nvSpPr>
        <xdr:cNvPr id="57588" name="Line 60">
          <a:extLst>
            <a:ext uri="{FF2B5EF4-FFF2-40B4-BE49-F238E27FC236}">
              <a16:creationId xmlns:a16="http://schemas.microsoft.com/office/drawing/2014/main" id="{1F577B85-7F24-0191-0631-E268016F15E0}"/>
            </a:ext>
          </a:extLst>
        </xdr:cNvPr>
        <xdr:cNvSpPr>
          <a:spLocks noChangeShapeType="1"/>
        </xdr:cNvSpPr>
      </xdr:nvSpPr>
      <xdr:spPr bwMode="auto">
        <a:xfrm>
          <a:off x="4015740" y="9448800"/>
          <a:ext cx="2872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38</xdr:row>
      <xdr:rowOff>0</xdr:rowOff>
    </xdr:from>
    <xdr:to>
      <xdr:col>18</xdr:col>
      <xdr:colOff>0</xdr:colOff>
      <xdr:row>38</xdr:row>
      <xdr:rowOff>0</xdr:rowOff>
    </xdr:to>
    <xdr:sp macro="" textlink="">
      <xdr:nvSpPr>
        <xdr:cNvPr id="57589" name="Line 61">
          <a:extLst>
            <a:ext uri="{FF2B5EF4-FFF2-40B4-BE49-F238E27FC236}">
              <a16:creationId xmlns:a16="http://schemas.microsoft.com/office/drawing/2014/main" id="{365375FF-EC3B-C4F9-C882-A1C44C6F065F}"/>
            </a:ext>
          </a:extLst>
        </xdr:cNvPr>
        <xdr:cNvSpPr>
          <a:spLocks noChangeShapeType="1"/>
        </xdr:cNvSpPr>
      </xdr:nvSpPr>
      <xdr:spPr bwMode="auto">
        <a:xfrm>
          <a:off x="0" y="96850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40</xdr:row>
      <xdr:rowOff>0</xdr:rowOff>
    </xdr:from>
    <xdr:to>
      <xdr:col>18</xdr:col>
      <xdr:colOff>0</xdr:colOff>
      <xdr:row>40</xdr:row>
      <xdr:rowOff>0</xdr:rowOff>
    </xdr:to>
    <xdr:sp macro="" textlink="">
      <xdr:nvSpPr>
        <xdr:cNvPr id="57590" name="Line 63">
          <a:extLst>
            <a:ext uri="{FF2B5EF4-FFF2-40B4-BE49-F238E27FC236}">
              <a16:creationId xmlns:a16="http://schemas.microsoft.com/office/drawing/2014/main" id="{2C9A220A-0146-241F-AF2F-7BC7700D90D4}"/>
            </a:ext>
          </a:extLst>
        </xdr:cNvPr>
        <xdr:cNvSpPr>
          <a:spLocks noChangeShapeType="1"/>
        </xdr:cNvSpPr>
      </xdr:nvSpPr>
      <xdr:spPr bwMode="auto">
        <a:xfrm>
          <a:off x="0" y="101574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41</xdr:row>
      <xdr:rowOff>0</xdr:rowOff>
    </xdr:from>
    <xdr:to>
      <xdr:col>18</xdr:col>
      <xdr:colOff>0</xdr:colOff>
      <xdr:row>41</xdr:row>
      <xdr:rowOff>0</xdr:rowOff>
    </xdr:to>
    <xdr:sp macro="" textlink="">
      <xdr:nvSpPr>
        <xdr:cNvPr id="57591" name="Line 64">
          <a:extLst>
            <a:ext uri="{FF2B5EF4-FFF2-40B4-BE49-F238E27FC236}">
              <a16:creationId xmlns:a16="http://schemas.microsoft.com/office/drawing/2014/main" id="{705D8A25-B1F9-B12F-2836-DF84FE030466}"/>
            </a:ext>
          </a:extLst>
        </xdr:cNvPr>
        <xdr:cNvSpPr>
          <a:spLocks noChangeShapeType="1"/>
        </xdr:cNvSpPr>
      </xdr:nvSpPr>
      <xdr:spPr bwMode="auto">
        <a:xfrm>
          <a:off x="0" y="103936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xdr:row>
      <xdr:rowOff>0</xdr:rowOff>
    </xdr:from>
    <xdr:to>
      <xdr:col>18</xdr:col>
      <xdr:colOff>0</xdr:colOff>
      <xdr:row>24</xdr:row>
      <xdr:rowOff>0</xdr:rowOff>
    </xdr:to>
    <xdr:sp macro="" textlink="">
      <xdr:nvSpPr>
        <xdr:cNvPr id="57592" name="Line 65">
          <a:extLst>
            <a:ext uri="{FF2B5EF4-FFF2-40B4-BE49-F238E27FC236}">
              <a16:creationId xmlns:a16="http://schemas.microsoft.com/office/drawing/2014/main" id="{56EB6194-0F24-EF6A-F178-3EFC8736E97F}"/>
            </a:ext>
          </a:extLst>
        </xdr:cNvPr>
        <xdr:cNvSpPr>
          <a:spLocks noChangeShapeType="1"/>
        </xdr:cNvSpPr>
      </xdr:nvSpPr>
      <xdr:spPr bwMode="auto">
        <a:xfrm>
          <a:off x="0" y="62560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18</xdr:col>
      <xdr:colOff>0</xdr:colOff>
      <xdr:row>26</xdr:row>
      <xdr:rowOff>0</xdr:rowOff>
    </xdr:to>
    <xdr:sp macro="" textlink="">
      <xdr:nvSpPr>
        <xdr:cNvPr id="57593" name="Line 66">
          <a:extLst>
            <a:ext uri="{FF2B5EF4-FFF2-40B4-BE49-F238E27FC236}">
              <a16:creationId xmlns:a16="http://schemas.microsoft.com/office/drawing/2014/main" id="{F20BE781-4655-F7FB-EBDC-E9DC6811A6FF}"/>
            </a:ext>
          </a:extLst>
        </xdr:cNvPr>
        <xdr:cNvSpPr>
          <a:spLocks noChangeShapeType="1"/>
        </xdr:cNvSpPr>
      </xdr:nvSpPr>
      <xdr:spPr bwMode="auto">
        <a:xfrm>
          <a:off x="0" y="67741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0</xdr:rowOff>
    </xdr:from>
    <xdr:to>
      <xdr:col>18</xdr:col>
      <xdr:colOff>0</xdr:colOff>
      <xdr:row>28</xdr:row>
      <xdr:rowOff>0</xdr:rowOff>
    </xdr:to>
    <xdr:sp macro="" textlink="">
      <xdr:nvSpPr>
        <xdr:cNvPr id="57594" name="Line 67">
          <a:extLst>
            <a:ext uri="{FF2B5EF4-FFF2-40B4-BE49-F238E27FC236}">
              <a16:creationId xmlns:a16="http://schemas.microsoft.com/office/drawing/2014/main" id="{E450EC36-7E7A-FA6B-4181-79F362B0F10C}"/>
            </a:ext>
          </a:extLst>
        </xdr:cNvPr>
        <xdr:cNvSpPr>
          <a:spLocks noChangeShapeType="1"/>
        </xdr:cNvSpPr>
      </xdr:nvSpPr>
      <xdr:spPr bwMode="auto">
        <a:xfrm>
          <a:off x="0" y="7292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0</xdr:rowOff>
    </xdr:from>
    <xdr:to>
      <xdr:col>18</xdr:col>
      <xdr:colOff>0</xdr:colOff>
      <xdr:row>28</xdr:row>
      <xdr:rowOff>0</xdr:rowOff>
    </xdr:to>
    <xdr:sp macro="" textlink="">
      <xdr:nvSpPr>
        <xdr:cNvPr id="57595" name="Line 68">
          <a:extLst>
            <a:ext uri="{FF2B5EF4-FFF2-40B4-BE49-F238E27FC236}">
              <a16:creationId xmlns:a16="http://schemas.microsoft.com/office/drawing/2014/main" id="{36D4ED65-8E07-A695-4989-5703AE254D51}"/>
            </a:ext>
          </a:extLst>
        </xdr:cNvPr>
        <xdr:cNvSpPr>
          <a:spLocks noChangeShapeType="1"/>
        </xdr:cNvSpPr>
      </xdr:nvSpPr>
      <xdr:spPr bwMode="auto">
        <a:xfrm>
          <a:off x="0" y="7292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18</xdr:col>
      <xdr:colOff>0</xdr:colOff>
      <xdr:row>30</xdr:row>
      <xdr:rowOff>0</xdr:rowOff>
    </xdr:to>
    <xdr:sp macro="" textlink="">
      <xdr:nvSpPr>
        <xdr:cNvPr id="57596" name="Line 69">
          <a:extLst>
            <a:ext uri="{FF2B5EF4-FFF2-40B4-BE49-F238E27FC236}">
              <a16:creationId xmlns:a16="http://schemas.microsoft.com/office/drawing/2014/main" id="{B1989BBA-399D-E18C-5D19-7DA641BFA785}"/>
            </a:ext>
          </a:extLst>
        </xdr:cNvPr>
        <xdr:cNvSpPr>
          <a:spLocks noChangeShapeType="1"/>
        </xdr:cNvSpPr>
      </xdr:nvSpPr>
      <xdr:spPr bwMode="auto">
        <a:xfrm>
          <a:off x="0" y="78105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xdr:row>
      <xdr:rowOff>0</xdr:rowOff>
    </xdr:from>
    <xdr:to>
      <xdr:col>18</xdr:col>
      <xdr:colOff>0</xdr:colOff>
      <xdr:row>24</xdr:row>
      <xdr:rowOff>0</xdr:rowOff>
    </xdr:to>
    <xdr:sp macro="" textlink="">
      <xdr:nvSpPr>
        <xdr:cNvPr id="57597" name="Line 70">
          <a:extLst>
            <a:ext uri="{FF2B5EF4-FFF2-40B4-BE49-F238E27FC236}">
              <a16:creationId xmlns:a16="http://schemas.microsoft.com/office/drawing/2014/main" id="{19CB2BBC-A451-4352-8667-84A27E5A0AFC}"/>
            </a:ext>
          </a:extLst>
        </xdr:cNvPr>
        <xdr:cNvSpPr>
          <a:spLocks noChangeShapeType="1"/>
        </xdr:cNvSpPr>
      </xdr:nvSpPr>
      <xdr:spPr bwMode="auto">
        <a:xfrm>
          <a:off x="0" y="62560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18</xdr:col>
      <xdr:colOff>0</xdr:colOff>
      <xdr:row>26</xdr:row>
      <xdr:rowOff>0</xdr:rowOff>
    </xdr:to>
    <xdr:sp macro="" textlink="">
      <xdr:nvSpPr>
        <xdr:cNvPr id="57598" name="Line 71">
          <a:extLst>
            <a:ext uri="{FF2B5EF4-FFF2-40B4-BE49-F238E27FC236}">
              <a16:creationId xmlns:a16="http://schemas.microsoft.com/office/drawing/2014/main" id="{B1168711-11C5-30B1-AAE0-FBAD56893FC4}"/>
            </a:ext>
          </a:extLst>
        </xdr:cNvPr>
        <xdr:cNvSpPr>
          <a:spLocks noChangeShapeType="1"/>
        </xdr:cNvSpPr>
      </xdr:nvSpPr>
      <xdr:spPr bwMode="auto">
        <a:xfrm>
          <a:off x="0" y="67741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0</xdr:rowOff>
    </xdr:from>
    <xdr:to>
      <xdr:col>18</xdr:col>
      <xdr:colOff>0</xdr:colOff>
      <xdr:row>28</xdr:row>
      <xdr:rowOff>0</xdr:rowOff>
    </xdr:to>
    <xdr:sp macro="" textlink="">
      <xdr:nvSpPr>
        <xdr:cNvPr id="57599" name="Line 72">
          <a:extLst>
            <a:ext uri="{FF2B5EF4-FFF2-40B4-BE49-F238E27FC236}">
              <a16:creationId xmlns:a16="http://schemas.microsoft.com/office/drawing/2014/main" id="{BC47D481-8728-A3B3-8287-F99B6F11BEB5}"/>
            </a:ext>
          </a:extLst>
        </xdr:cNvPr>
        <xdr:cNvSpPr>
          <a:spLocks noChangeShapeType="1"/>
        </xdr:cNvSpPr>
      </xdr:nvSpPr>
      <xdr:spPr bwMode="auto">
        <a:xfrm>
          <a:off x="0" y="7292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0</xdr:rowOff>
    </xdr:from>
    <xdr:to>
      <xdr:col>18</xdr:col>
      <xdr:colOff>0</xdr:colOff>
      <xdr:row>28</xdr:row>
      <xdr:rowOff>0</xdr:rowOff>
    </xdr:to>
    <xdr:sp macro="" textlink="">
      <xdr:nvSpPr>
        <xdr:cNvPr id="57600" name="Line 73">
          <a:extLst>
            <a:ext uri="{FF2B5EF4-FFF2-40B4-BE49-F238E27FC236}">
              <a16:creationId xmlns:a16="http://schemas.microsoft.com/office/drawing/2014/main" id="{00771EE0-FA77-7CCC-CE78-92C6765B8A82}"/>
            </a:ext>
          </a:extLst>
        </xdr:cNvPr>
        <xdr:cNvSpPr>
          <a:spLocks noChangeShapeType="1"/>
        </xdr:cNvSpPr>
      </xdr:nvSpPr>
      <xdr:spPr bwMode="auto">
        <a:xfrm>
          <a:off x="0" y="7292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18</xdr:col>
      <xdr:colOff>0</xdr:colOff>
      <xdr:row>30</xdr:row>
      <xdr:rowOff>0</xdr:rowOff>
    </xdr:to>
    <xdr:sp macro="" textlink="">
      <xdr:nvSpPr>
        <xdr:cNvPr id="57601" name="Line 74">
          <a:extLst>
            <a:ext uri="{FF2B5EF4-FFF2-40B4-BE49-F238E27FC236}">
              <a16:creationId xmlns:a16="http://schemas.microsoft.com/office/drawing/2014/main" id="{8671F025-7CE3-94CC-1110-E03307EA679C}"/>
            </a:ext>
          </a:extLst>
        </xdr:cNvPr>
        <xdr:cNvSpPr>
          <a:spLocks noChangeShapeType="1"/>
        </xdr:cNvSpPr>
      </xdr:nvSpPr>
      <xdr:spPr bwMode="auto">
        <a:xfrm>
          <a:off x="0" y="78105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0</xdr:rowOff>
    </xdr:from>
    <xdr:to>
      <xdr:col>18</xdr:col>
      <xdr:colOff>0</xdr:colOff>
      <xdr:row>32</xdr:row>
      <xdr:rowOff>0</xdr:rowOff>
    </xdr:to>
    <xdr:sp macro="" textlink="">
      <xdr:nvSpPr>
        <xdr:cNvPr id="57602" name="Line 75">
          <a:extLst>
            <a:ext uri="{FF2B5EF4-FFF2-40B4-BE49-F238E27FC236}">
              <a16:creationId xmlns:a16="http://schemas.microsoft.com/office/drawing/2014/main" id="{41BEDA7E-ECAD-25CD-4E30-75F5819A44C1}"/>
            </a:ext>
          </a:extLst>
        </xdr:cNvPr>
        <xdr:cNvSpPr>
          <a:spLocks noChangeShapeType="1"/>
        </xdr:cNvSpPr>
      </xdr:nvSpPr>
      <xdr:spPr bwMode="auto">
        <a:xfrm>
          <a:off x="0" y="83286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45</xdr:row>
      <xdr:rowOff>0</xdr:rowOff>
    </xdr:from>
    <xdr:to>
      <xdr:col>18</xdr:col>
      <xdr:colOff>0</xdr:colOff>
      <xdr:row>49</xdr:row>
      <xdr:rowOff>0</xdr:rowOff>
    </xdr:to>
    <xdr:sp macro="" textlink="">
      <xdr:nvSpPr>
        <xdr:cNvPr id="57603" name="Rectangle 21">
          <a:extLst>
            <a:ext uri="{FF2B5EF4-FFF2-40B4-BE49-F238E27FC236}">
              <a16:creationId xmlns:a16="http://schemas.microsoft.com/office/drawing/2014/main" id="{3BCB30C4-7226-2BCB-7E86-C3A193C21D5C}"/>
            </a:ext>
          </a:extLst>
        </xdr:cNvPr>
        <xdr:cNvSpPr>
          <a:spLocks noChangeArrowheads="1"/>
        </xdr:cNvSpPr>
      </xdr:nvSpPr>
      <xdr:spPr bwMode="auto">
        <a:xfrm>
          <a:off x="0" y="11338560"/>
          <a:ext cx="6888480" cy="106680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47</xdr:row>
      <xdr:rowOff>0</xdr:rowOff>
    </xdr:from>
    <xdr:to>
      <xdr:col>18</xdr:col>
      <xdr:colOff>0</xdr:colOff>
      <xdr:row>47</xdr:row>
      <xdr:rowOff>0</xdr:rowOff>
    </xdr:to>
    <xdr:sp macro="" textlink="">
      <xdr:nvSpPr>
        <xdr:cNvPr id="57604" name="Line 22">
          <a:extLst>
            <a:ext uri="{FF2B5EF4-FFF2-40B4-BE49-F238E27FC236}">
              <a16:creationId xmlns:a16="http://schemas.microsoft.com/office/drawing/2014/main" id="{7EC3C76B-A1E4-0B50-A2EF-740C174D7230}"/>
            </a:ext>
          </a:extLst>
        </xdr:cNvPr>
        <xdr:cNvSpPr>
          <a:spLocks noChangeShapeType="1"/>
        </xdr:cNvSpPr>
      </xdr:nvSpPr>
      <xdr:spPr bwMode="auto">
        <a:xfrm>
          <a:off x="0" y="118491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45</xdr:row>
      <xdr:rowOff>0</xdr:rowOff>
    </xdr:from>
    <xdr:to>
      <xdr:col>8</xdr:col>
      <xdr:colOff>0</xdr:colOff>
      <xdr:row>49</xdr:row>
      <xdr:rowOff>0</xdr:rowOff>
    </xdr:to>
    <xdr:sp macro="" textlink="">
      <xdr:nvSpPr>
        <xdr:cNvPr id="57605" name="Line 23">
          <a:extLst>
            <a:ext uri="{FF2B5EF4-FFF2-40B4-BE49-F238E27FC236}">
              <a16:creationId xmlns:a16="http://schemas.microsoft.com/office/drawing/2014/main" id="{BCCC306A-03D9-3CE9-1E7E-EF12DB2636E4}"/>
            </a:ext>
          </a:extLst>
        </xdr:cNvPr>
        <xdr:cNvSpPr>
          <a:spLocks noChangeShapeType="1"/>
        </xdr:cNvSpPr>
      </xdr:nvSpPr>
      <xdr:spPr bwMode="auto">
        <a:xfrm>
          <a:off x="3314700" y="1133856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49</xdr:row>
      <xdr:rowOff>0</xdr:rowOff>
    </xdr:to>
    <xdr:sp macro="" textlink="">
      <xdr:nvSpPr>
        <xdr:cNvPr id="57606" name="Line 24">
          <a:extLst>
            <a:ext uri="{FF2B5EF4-FFF2-40B4-BE49-F238E27FC236}">
              <a16:creationId xmlns:a16="http://schemas.microsoft.com/office/drawing/2014/main" id="{C84C3522-546E-385D-BFA4-B6857DC0FF70}"/>
            </a:ext>
          </a:extLst>
        </xdr:cNvPr>
        <xdr:cNvSpPr>
          <a:spLocks noChangeShapeType="1"/>
        </xdr:cNvSpPr>
      </xdr:nvSpPr>
      <xdr:spPr bwMode="auto">
        <a:xfrm>
          <a:off x="4587240" y="1133856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46</xdr:row>
      <xdr:rowOff>0</xdr:rowOff>
    </xdr:from>
    <xdr:to>
      <xdr:col>18</xdr:col>
      <xdr:colOff>0</xdr:colOff>
      <xdr:row>46</xdr:row>
      <xdr:rowOff>0</xdr:rowOff>
    </xdr:to>
    <xdr:sp macro="" textlink="">
      <xdr:nvSpPr>
        <xdr:cNvPr id="57607" name="Line 26">
          <a:extLst>
            <a:ext uri="{FF2B5EF4-FFF2-40B4-BE49-F238E27FC236}">
              <a16:creationId xmlns:a16="http://schemas.microsoft.com/office/drawing/2014/main" id="{A888FADC-3E89-5D55-1BE5-BD91E776000A}"/>
            </a:ext>
          </a:extLst>
        </xdr:cNvPr>
        <xdr:cNvSpPr>
          <a:spLocks noChangeShapeType="1"/>
        </xdr:cNvSpPr>
      </xdr:nvSpPr>
      <xdr:spPr bwMode="auto">
        <a:xfrm>
          <a:off x="4587240" y="1152906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48</xdr:row>
      <xdr:rowOff>0</xdr:rowOff>
    </xdr:from>
    <xdr:to>
      <xdr:col>8</xdr:col>
      <xdr:colOff>0</xdr:colOff>
      <xdr:row>48</xdr:row>
      <xdr:rowOff>0</xdr:rowOff>
    </xdr:to>
    <xdr:sp macro="" textlink="">
      <xdr:nvSpPr>
        <xdr:cNvPr id="57608" name="Line 27">
          <a:extLst>
            <a:ext uri="{FF2B5EF4-FFF2-40B4-BE49-F238E27FC236}">
              <a16:creationId xmlns:a16="http://schemas.microsoft.com/office/drawing/2014/main" id="{7B021D2E-E857-333C-F64C-BD7A9EF5AAF0}"/>
            </a:ext>
          </a:extLst>
        </xdr:cNvPr>
        <xdr:cNvSpPr>
          <a:spLocks noChangeShapeType="1"/>
        </xdr:cNvSpPr>
      </xdr:nvSpPr>
      <xdr:spPr bwMode="auto">
        <a:xfrm>
          <a:off x="0" y="1203960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48</xdr:row>
      <xdr:rowOff>0</xdr:rowOff>
    </xdr:from>
    <xdr:to>
      <xdr:col>18</xdr:col>
      <xdr:colOff>0</xdr:colOff>
      <xdr:row>48</xdr:row>
      <xdr:rowOff>0</xdr:rowOff>
    </xdr:to>
    <xdr:sp macro="" textlink="">
      <xdr:nvSpPr>
        <xdr:cNvPr id="57609" name="Line 28">
          <a:extLst>
            <a:ext uri="{FF2B5EF4-FFF2-40B4-BE49-F238E27FC236}">
              <a16:creationId xmlns:a16="http://schemas.microsoft.com/office/drawing/2014/main" id="{E1F78B5F-52E6-2627-DF9A-76A14E300DAC}"/>
            </a:ext>
          </a:extLst>
        </xdr:cNvPr>
        <xdr:cNvSpPr>
          <a:spLocks noChangeShapeType="1"/>
        </xdr:cNvSpPr>
      </xdr:nvSpPr>
      <xdr:spPr bwMode="auto">
        <a:xfrm>
          <a:off x="4587240" y="1203960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52</xdr:row>
      <xdr:rowOff>0</xdr:rowOff>
    </xdr:from>
    <xdr:to>
      <xdr:col>18</xdr:col>
      <xdr:colOff>0</xdr:colOff>
      <xdr:row>76</xdr:row>
      <xdr:rowOff>0</xdr:rowOff>
    </xdr:to>
    <xdr:sp macro="" textlink="">
      <xdr:nvSpPr>
        <xdr:cNvPr id="57610" name="Rectangle 29">
          <a:extLst>
            <a:ext uri="{FF2B5EF4-FFF2-40B4-BE49-F238E27FC236}">
              <a16:creationId xmlns:a16="http://schemas.microsoft.com/office/drawing/2014/main" id="{FE811AE4-1BBD-12D5-E3BC-FCC7384CEC95}"/>
            </a:ext>
          </a:extLst>
        </xdr:cNvPr>
        <xdr:cNvSpPr>
          <a:spLocks noChangeArrowheads="1"/>
        </xdr:cNvSpPr>
      </xdr:nvSpPr>
      <xdr:spPr bwMode="auto">
        <a:xfrm>
          <a:off x="0" y="13121640"/>
          <a:ext cx="6888480" cy="635508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46</xdr:row>
      <xdr:rowOff>0</xdr:rowOff>
    </xdr:from>
    <xdr:to>
      <xdr:col>8</xdr:col>
      <xdr:colOff>0</xdr:colOff>
      <xdr:row>46</xdr:row>
      <xdr:rowOff>0</xdr:rowOff>
    </xdr:to>
    <xdr:sp macro="" textlink="">
      <xdr:nvSpPr>
        <xdr:cNvPr id="57611" name="Line 30">
          <a:extLst>
            <a:ext uri="{FF2B5EF4-FFF2-40B4-BE49-F238E27FC236}">
              <a16:creationId xmlns:a16="http://schemas.microsoft.com/office/drawing/2014/main" id="{5E043CCC-55E7-7B70-F2E7-E89836D6DA33}"/>
            </a:ext>
          </a:extLst>
        </xdr:cNvPr>
        <xdr:cNvSpPr>
          <a:spLocks noChangeShapeType="1"/>
        </xdr:cNvSpPr>
      </xdr:nvSpPr>
      <xdr:spPr bwMode="auto">
        <a:xfrm>
          <a:off x="0" y="1152906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54</xdr:row>
      <xdr:rowOff>0</xdr:rowOff>
    </xdr:from>
    <xdr:to>
      <xdr:col>18</xdr:col>
      <xdr:colOff>0</xdr:colOff>
      <xdr:row>54</xdr:row>
      <xdr:rowOff>0</xdr:rowOff>
    </xdr:to>
    <xdr:sp macro="" textlink="">
      <xdr:nvSpPr>
        <xdr:cNvPr id="57612" name="Line 34">
          <a:extLst>
            <a:ext uri="{FF2B5EF4-FFF2-40B4-BE49-F238E27FC236}">
              <a16:creationId xmlns:a16="http://schemas.microsoft.com/office/drawing/2014/main" id="{E3DBC96C-B0BC-7789-ED92-F9A6B6087195}"/>
            </a:ext>
          </a:extLst>
        </xdr:cNvPr>
        <xdr:cNvSpPr>
          <a:spLocks noChangeShapeType="1"/>
        </xdr:cNvSpPr>
      </xdr:nvSpPr>
      <xdr:spPr bwMode="auto">
        <a:xfrm>
          <a:off x="0" y="137083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18</xdr:col>
      <xdr:colOff>0</xdr:colOff>
      <xdr:row>56</xdr:row>
      <xdr:rowOff>0</xdr:rowOff>
    </xdr:to>
    <xdr:sp macro="" textlink="">
      <xdr:nvSpPr>
        <xdr:cNvPr id="57613" name="Line 35">
          <a:extLst>
            <a:ext uri="{FF2B5EF4-FFF2-40B4-BE49-F238E27FC236}">
              <a16:creationId xmlns:a16="http://schemas.microsoft.com/office/drawing/2014/main" id="{F2548379-DEFB-AE94-B212-2C3897B6413A}"/>
            </a:ext>
          </a:extLst>
        </xdr:cNvPr>
        <xdr:cNvSpPr>
          <a:spLocks noChangeShapeType="1"/>
        </xdr:cNvSpPr>
      </xdr:nvSpPr>
      <xdr:spPr bwMode="auto">
        <a:xfrm>
          <a:off x="0" y="142951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50</xdr:row>
      <xdr:rowOff>297180</xdr:rowOff>
    </xdr:from>
    <xdr:to>
      <xdr:col>18</xdr:col>
      <xdr:colOff>0</xdr:colOff>
      <xdr:row>50</xdr:row>
      <xdr:rowOff>297180</xdr:rowOff>
    </xdr:to>
    <xdr:sp macro="" textlink="">
      <xdr:nvSpPr>
        <xdr:cNvPr id="57614" name="Line 38">
          <a:extLst>
            <a:ext uri="{FF2B5EF4-FFF2-40B4-BE49-F238E27FC236}">
              <a16:creationId xmlns:a16="http://schemas.microsoft.com/office/drawing/2014/main" id="{E6459B82-52D0-31EA-7397-B5FD60C4DFCD}"/>
            </a:ext>
          </a:extLst>
        </xdr:cNvPr>
        <xdr:cNvSpPr>
          <a:spLocks noChangeShapeType="1"/>
        </xdr:cNvSpPr>
      </xdr:nvSpPr>
      <xdr:spPr bwMode="auto">
        <a:xfrm>
          <a:off x="4899660" y="1278636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58</xdr:row>
      <xdr:rowOff>0</xdr:rowOff>
    </xdr:from>
    <xdr:to>
      <xdr:col>18</xdr:col>
      <xdr:colOff>0</xdr:colOff>
      <xdr:row>58</xdr:row>
      <xdr:rowOff>0</xdr:rowOff>
    </xdr:to>
    <xdr:sp macro="" textlink="">
      <xdr:nvSpPr>
        <xdr:cNvPr id="57615" name="Line 41">
          <a:extLst>
            <a:ext uri="{FF2B5EF4-FFF2-40B4-BE49-F238E27FC236}">
              <a16:creationId xmlns:a16="http://schemas.microsoft.com/office/drawing/2014/main" id="{52287B67-9930-E4D2-D47F-9F998BDD7196}"/>
            </a:ext>
          </a:extLst>
        </xdr:cNvPr>
        <xdr:cNvSpPr>
          <a:spLocks noChangeShapeType="1"/>
        </xdr:cNvSpPr>
      </xdr:nvSpPr>
      <xdr:spPr bwMode="auto">
        <a:xfrm>
          <a:off x="0" y="148132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60</xdr:row>
      <xdr:rowOff>0</xdr:rowOff>
    </xdr:from>
    <xdr:to>
      <xdr:col>18</xdr:col>
      <xdr:colOff>0</xdr:colOff>
      <xdr:row>60</xdr:row>
      <xdr:rowOff>0</xdr:rowOff>
    </xdr:to>
    <xdr:sp macro="" textlink="">
      <xdr:nvSpPr>
        <xdr:cNvPr id="57616" name="Line 42">
          <a:extLst>
            <a:ext uri="{FF2B5EF4-FFF2-40B4-BE49-F238E27FC236}">
              <a16:creationId xmlns:a16="http://schemas.microsoft.com/office/drawing/2014/main" id="{F8EF25AC-A2D1-97DA-D59E-9FF026924BCC}"/>
            </a:ext>
          </a:extLst>
        </xdr:cNvPr>
        <xdr:cNvSpPr>
          <a:spLocks noChangeShapeType="1"/>
        </xdr:cNvSpPr>
      </xdr:nvSpPr>
      <xdr:spPr bwMode="auto">
        <a:xfrm>
          <a:off x="0" y="153314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62</xdr:row>
      <xdr:rowOff>0</xdr:rowOff>
    </xdr:from>
    <xdr:to>
      <xdr:col>18</xdr:col>
      <xdr:colOff>0</xdr:colOff>
      <xdr:row>62</xdr:row>
      <xdr:rowOff>0</xdr:rowOff>
    </xdr:to>
    <xdr:sp macro="" textlink="">
      <xdr:nvSpPr>
        <xdr:cNvPr id="57617" name="Line 43">
          <a:extLst>
            <a:ext uri="{FF2B5EF4-FFF2-40B4-BE49-F238E27FC236}">
              <a16:creationId xmlns:a16="http://schemas.microsoft.com/office/drawing/2014/main" id="{3A15D340-4011-63A5-600A-BF87AF249753}"/>
            </a:ext>
          </a:extLst>
        </xdr:cNvPr>
        <xdr:cNvSpPr>
          <a:spLocks noChangeShapeType="1"/>
        </xdr:cNvSpPr>
      </xdr:nvSpPr>
      <xdr:spPr bwMode="auto">
        <a:xfrm>
          <a:off x="0" y="158496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62</xdr:row>
      <xdr:rowOff>0</xdr:rowOff>
    </xdr:from>
    <xdr:to>
      <xdr:col>18</xdr:col>
      <xdr:colOff>0</xdr:colOff>
      <xdr:row>62</xdr:row>
      <xdr:rowOff>0</xdr:rowOff>
    </xdr:to>
    <xdr:sp macro="" textlink="">
      <xdr:nvSpPr>
        <xdr:cNvPr id="57618" name="Line 44">
          <a:extLst>
            <a:ext uri="{FF2B5EF4-FFF2-40B4-BE49-F238E27FC236}">
              <a16:creationId xmlns:a16="http://schemas.microsoft.com/office/drawing/2014/main" id="{8F2FFF6F-4041-AC71-7CB7-F67C918D86F4}"/>
            </a:ext>
          </a:extLst>
        </xdr:cNvPr>
        <xdr:cNvSpPr>
          <a:spLocks noChangeShapeType="1"/>
        </xdr:cNvSpPr>
      </xdr:nvSpPr>
      <xdr:spPr bwMode="auto">
        <a:xfrm>
          <a:off x="0" y="158496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64</xdr:row>
      <xdr:rowOff>0</xdr:rowOff>
    </xdr:from>
    <xdr:to>
      <xdr:col>18</xdr:col>
      <xdr:colOff>0</xdr:colOff>
      <xdr:row>64</xdr:row>
      <xdr:rowOff>0</xdr:rowOff>
    </xdr:to>
    <xdr:sp macro="" textlink="">
      <xdr:nvSpPr>
        <xdr:cNvPr id="57619" name="Line 45">
          <a:extLst>
            <a:ext uri="{FF2B5EF4-FFF2-40B4-BE49-F238E27FC236}">
              <a16:creationId xmlns:a16="http://schemas.microsoft.com/office/drawing/2014/main" id="{7DA25DAA-FFFA-5B73-16D2-5B0A7B416976}"/>
            </a:ext>
          </a:extLst>
        </xdr:cNvPr>
        <xdr:cNvSpPr>
          <a:spLocks noChangeShapeType="1"/>
        </xdr:cNvSpPr>
      </xdr:nvSpPr>
      <xdr:spPr bwMode="auto">
        <a:xfrm>
          <a:off x="0" y="163677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68</xdr:row>
      <xdr:rowOff>0</xdr:rowOff>
    </xdr:from>
    <xdr:to>
      <xdr:col>18</xdr:col>
      <xdr:colOff>0</xdr:colOff>
      <xdr:row>68</xdr:row>
      <xdr:rowOff>0</xdr:rowOff>
    </xdr:to>
    <xdr:sp macro="" textlink="">
      <xdr:nvSpPr>
        <xdr:cNvPr id="57620" name="Line 48">
          <a:extLst>
            <a:ext uri="{FF2B5EF4-FFF2-40B4-BE49-F238E27FC236}">
              <a16:creationId xmlns:a16="http://schemas.microsoft.com/office/drawing/2014/main" id="{2105729D-29D2-2D5A-F477-EDC2659EF538}"/>
            </a:ext>
          </a:extLst>
        </xdr:cNvPr>
        <xdr:cNvSpPr>
          <a:spLocks noChangeShapeType="1"/>
        </xdr:cNvSpPr>
      </xdr:nvSpPr>
      <xdr:spPr bwMode="auto">
        <a:xfrm>
          <a:off x="0" y="174040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70</xdr:row>
      <xdr:rowOff>0</xdr:rowOff>
    </xdr:from>
    <xdr:to>
      <xdr:col>18</xdr:col>
      <xdr:colOff>0</xdr:colOff>
      <xdr:row>70</xdr:row>
      <xdr:rowOff>0</xdr:rowOff>
    </xdr:to>
    <xdr:sp macro="" textlink="">
      <xdr:nvSpPr>
        <xdr:cNvPr id="57621" name="Line 49">
          <a:extLst>
            <a:ext uri="{FF2B5EF4-FFF2-40B4-BE49-F238E27FC236}">
              <a16:creationId xmlns:a16="http://schemas.microsoft.com/office/drawing/2014/main" id="{164E326F-DA8F-CED0-60DB-8B28F6C047C9}"/>
            </a:ext>
          </a:extLst>
        </xdr:cNvPr>
        <xdr:cNvSpPr>
          <a:spLocks noChangeShapeType="1"/>
        </xdr:cNvSpPr>
      </xdr:nvSpPr>
      <xdr:spPr bwMode="auto">
        <a:xfrm>
          <a:off x="0" y="179222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72</xdr:row>
      <xdr:rowOff>0</xdr:rowOff>
    </xdr:from>
    <xdr:to>
      <xdr:col>18</xdr:col>
      <xdr:colOff>0</xdr:colOff>
      <xdr:row>72</xdr:row>
      <xdr:rowOff>0</xdr:rowOff>
    </xdr:to>
    <xdr:sp macro="" textlink="">
      <xdr:nvSpPr>
        <xdr:cNvPr id="57622" name="Line 50">
          <a:extLst>
            <a:ext uri="{FF2B5EF4-FFF2-40B4-BE49-F238E27FC236}">
              <a16:creationId xmlns:a16="http://schemas.microsoft.com/office/drawing/2014/main" id="{FDAC6422-C5D3-C370-BD34-F50AAC2C0E88}"/>
            </a:ext>
          </a:extLst>
        </xdr:cNvPr>
        <xdr:cNvSpPr>
          <a:spLocks noChangeShapeType="1"/>
        </xdr:cNvSpPr>
      </xdr:nvSpPr>
      <xdr:spPr bwMode="auto">
        <a:xfrm>
          <a:off x="0" y="184404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52</xdr:row>
      <xdr:rowOff>0</xdr:rowOff>
    </xdr:from>
    <xdr:to>
      <xdr:col>2</xdr:col>
      <xdr:colOff>0</xdr:colOff>
      <xdr:row>76</xdr:row>
      <xdr:rowOff>0</xdr:rowOff>
    </xdr:to>
    <xdr:sp macro="" textlink="">
      <xdr:nvSpPr>
        <xdr:cNvPr id="57623" name="Line 51">
          <a:extLst>
            <a:ext uri="{FF2B5EF4-FFF2-40B4-BE49-F238E27FC236}">
              <a16:creationId xmlns:a16="http://schemas.microsoft.com/office/drawing/2014/main" id="{550A208D-C54A-686C-96F1-6175DCF64D24}"/>
            </a:ext>
          </a:extLst>
        </xdr:cNvPr>
        <xdr:cNvSpPr>
          <a:spLocks noChangeShapeType="1"/>
        </xdr:cNvSpPr>
      </xdr:nvSpPr>
      <xdr:spPr bwMode="auto">
        <a:xfrm>
          <a:off x="426720" y="131216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52</xdr:row>
      <xdr:rowOff>0</xdr:rowOff>
    </xdr:from>
    <xdr:to>
      <xdr:col>4</xdr:col>
      <xdr:colOff>0</xdr:colOff>
      <xdr:row>76</xdr:row>
      <xdr:rowOff>0</xdr:rowOff>
    </xdr:to>
    <xdr:sp macro="" textlink="">
      <xdr:nvSpPr>
        <xdr:cNvPr id="57624" name="Line 52">
          <a:extLst>
            <a:ext uri="{FF2B5EF4-FFF2-40B4-BE49-F238E27FC236}">
              <a16:creationId xmlns:a16="http://schemas.microsoft.com/office/drawing/2014/main" id="{9A0B5AF7-4B80-EF84-ED26-D17658365D1F}"/>
            </a:ext>
          </a:extLst>
        </xdr:cNvPr>
        <xdr:cNvSpPr>
          <a:spLocks noChangeShapeType="1"/>
        </xdr:cNvSpPr>
      </xdr:nvSpPr>
      <xdr:spPr bwMode="auto">
        <a:xfrm>
          <a:off x="2026920" y="131216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76</xdr:row>
      <xdr:rowOff>0</xdr:rowOff>
    </xdr:to>
    <xdr:sp macro="" textlink="">
      <xdr:nvSpPr>
        <xdr:cNvPr id="57625" name="Line 53">
          <a:extLst>
            <a:ext uri="{FF2B5EF4-FFF2-40B4-BE49-F238E27FC236}">
              <a16:creationId xmlns:a16="http://schemas.microsoft.com/office/drawing/2014/main" id="{A003959F-F7E2-F6FB-A037-A72030337F92}"/>
            </a:ext>
          </a:extLst>
        </xdr:cNvPr>
        <xdr:cNvSpPr>
          <a:spLocks noChangeShapeType="1"/>
        </xdr:cNvSpPr>
      </xdr:nvSpPr>
      <xdr:spPr bwMode="auto">
        <a:xfrm>
          <a:off x="4015740" y="131216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52</xdr:row>
      <xdr:rowOff>0</xdr:rowOff>
    </xdr:from>
    <xdr:to>
      <xdr:col>10</xdr:col>
      <xdr:colOff>0</xdr:colOff>
      <xdr:row>76</xdr:row>
      <xdr:rowOff>0</xdr:rowOff>
    </xdr:to>
    <xdr:sp macro="" textlink="">
      <xdr:nvSpPr>
        <xdr:cNvPr id="57626" name="Line 54">
          <a:extLst>
            <a:ext uri="{FF2B5EF4-FFF2-40B4-BE49-F238E27FC236}">
              <a16:creationId xmlns:a16="http://schemas.microsoft.com/office/drawing/2014/main" id="{53461FF2-9BEE-AF7C-45A1-CD0D3876E11B}"/>
            </a:ext>
          </a:extLst>
        </xdr:cNvPr>
        <xdr:cNvSpPr>
          <a:spLocks noChangeShapeType="1"/>
        </xdr:cNvSpPr>
      </xdr:nvSpPr>
      <xdr:spPr bwMode="auto">
        <a:xfrm>
          <a:off x="4587240" y="131216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12</xdr:col>
      <xdr:colOff>0</xdr:colOff>
      <xdr:row>76</xdr:row>
      <xdr:rowOff>0</xdr:rowOff>
    </xdr:to>
    <xdr:sp macro="" textlink="">
      <xdr:nvSpPr>
        <xdr:cNvPr id="57627" name="Line 55">
          <a:extLst>
            <a:ext uri="{FF2B5EF4-FFF2-40B4-BE49-F238E27FC236}">
              <a16:creationId xmlns:a16="http://schemas.microsoft.com/office/drawing/2014/main" id="{005876EE-7006-5EC7-A528-C4F955C03901}"/>
            </a:ext>
          </a:extLst>
        </xdr:cNvPr>
        <xdr:cNvSpPr>
          <a:spLocks noChangeShapeType="1"/>
        </xdr:cNvSpPr>
      </xdr:nvSpPr>
      <xdr:spPr bwMode="auto">
        <a:xfrm>
          <a:off x="5570220" y="131216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68</xdr:row>
      <xdr:rowOff>0</xdr:rowOff>
    </xdr:from>
    <xdr:to>
      <xdr:col>18</xdr:col>
      <xdr:colOff>0</xdr:colOff>
      <xdr:row>68</xdr:row>
      <xdr:rowOff>0</xdr:rowOff>
    </xdr:to>
    <xdr:sp macro="" textlink="">
      <xdr:nvSpPr>
        <xdr:cNvPr id="57628" name="Line 66">
          <a:extLst>
            <a:ext uri="{FF2B5EF4-FFF2-40B4-BE49-F238E27FC236}">
              <a16:creationId xmlns:a16="http://schemas.microsoft.com/office/drawing/2014/main" id="{6207B5BC-2618-AC37-582F-83C2E94560DD}"/>
            </a:ext>
          </a:extLst>
        </xdr:cNvPr>
        <xdr:cNvSpPr>
          <a:spLocks noChangeShapeType="1"/>
        </xdr:cNvSpPr>
      </xdr:nvSpPr>
      <xdr:spPr bwMode="auto">
        <a:xfrm>
          <a:off x="0" y="174040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70</xdr:row>
      <xdr:rowOff>0</xdr:rowOff>
    </xdr:from>
    <xdr:to>
      <xdr:col>18</xdr:col>
      <xdr:colOff>0</xdr:colOff>
      <xdr:row>70</xdr:row>
      <xdr:rowOff>0</xdr:rowOff>
    </xdr:to>
    <xdr:sp macro="" textlink="">
      <xdr:nvSpPr>
        <xdr:cNvPr id="57629" name="Line 67">
          <a:extLst>
            <a:ext uri="{FF2B5EF4-FFF2-40B4-BE49-F238E27FC236}">
              <a16:creationId xmlns:a16="http://schemas.microsoft.com/office/drawing/2014/main" id="{914B42F5-10D3-E70C-12B5-011497EDF7D1}"/>
            </a:ext>
          </a:extLst>
        </xdr:cNvPr>
        <xdr:cNvSpPr>
          <a:spLocks noChangeShapeType="1"/>
        </xdr:cNvSpPr>
      </xdr:nvSpPr>
      <xdr:spPr bwMode="auto">
        <a:xfrm>
          <a:off x="0" y="179222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70</xdr:row>
      <xdr:rowOff>0</xdr:rowOff>
    </xdr:from>
    <xdr:to>
      <xdr:col>18</xdr:col>
      <xdr:colOff>0</xdr:colOff>
      <xdr:row>70</xdr:row>
      <xdr:rowOff>0</xdr:rowOff>
    </xdr:to>
    <xdr:sp macro="" textlink="">
      <xdr:nvSpPr>
        <xdr:cNvPr id="57630" name="Line 68">
          <a:extLst>
            <a:ext uri="{FF2B5EF4-FFF2-40B4-BE49-F238E27FC236}">
              <a16:creationId xmlns:a16="http://schemas.microsoft.com/office/drawing/2014/main" id="{193F5A34-7632-E023-ADED-CC921EC0EFCC}"/>
            </a:ext>
          </a:extLst>
        </xdr:cNvPr>
        <xdr:cNvSpPr>
          <a:spLocks noChangeShapeType="1"/>
        </xdr:cNvSpPr>
      </xdr:nvSpPr>
      <xdr:spPr bwMode="auto">
        <a:xfrm>
          <a:off x="0" y="179222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72</xdr:row>
      <xdr:rowOff>0</xdr:rowOff>
    </xdr:from>
    <xdr:to>
      <xdr:col>18</xdr:col>
      <xdr:colOff>0</xdr:colOff>
      <xdr:row>72</xdr:row>
      <xdr:rowOff>0</xdr:rowOff>
    </xdr:to>
    <xdr:sp macro="" textlink="">
      <xdr:nvSpPr>
        <xdr:cNvPr id="57631" name="Line 69">
          <a:extLst>
            <a:ext uri="{FF2B5EF4-FFF2-40B4-BE49-F238E27FC236}">
              <a16:creationId xmlns:a16="http://schemas.microsoft.com/office/drawing/2014/main" id="{AA301AAC-61AE-70C3-D7D2-ACD91B292217}"/>
            </a:ext>
          </a:extLst>
        </xdr:cNvPr>
        <xdr:cNvSpPr>
          <a:spLocks noChangeShapeType="1"/>
        </xdr:cNvSpPr>
      </xdr:nvSpPr>
      <xdr:spPr bwMode="auto">
        <a:xfrm>
          <a:off x="0" y="184404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68</xdr:row>
      <xdr:rowOff>0</xdr:rowOff>
    </xdr:from>
    <xdr:to>
      <xdr:col>18</xdr:col>
      <xdr:colOff>0</xdr:colOff>
      <xdr:row>68</xdr:row>
      <xdr:rowOff>0</xdr:rowOff>
    </xdr:to>
    <xdr:sp macro="" textlink="">
      <xdr:nvSpPr>
        <xdr:cNvPr id="57632" name="Line 71">
          <a:extLst>
            <a:ext uri="{FF2B5EF4-FFF2-40B4-BE49-F238E27FC236}">
              <a16:creationId xmlns:a16="http://schemas.microsoft.com/office/drawing/2014/main" id="{53E2F039-2262-0DA8-72BB-B288603C59C6}"/>
            </a:ext>
          </a:extLst>
        </xdr:cNvPr>
        <xdr:cNvSpPr>
          <a:spLocks noChangeShapeType="1"/>
        </xdr:cNvSpPr>
      </xdr:nvSpPr>
      <xdr:spPr bwMode="auto">
        <a:xfrm>
          <a:off x="0" y="174040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70</xdr:row>
      <xdr:rowOff>0</xdr:rowOff>
    </xdr:from>
    <xdr:to>
      <xdr:col>18</xdr:col>
      <xdr:colOff>0</xdr:colOff>
      <xdr:row>70</xdr:row>
      <xdr:rowOff>0</xdr:rowOff>
    </xdr:to>
    <xdr:sp macro="" textlink="">
      <xdr:nvSpPr>
        <xdr:cNvPr id="57633" name="Line 72">
          <a:extLst>
            <a:ext uri="{FF2B5EF4-FFF2-40B4-BE49-F238E27FC236}">
              <a16:creationId xmlns:a16="http://schemas.microsoft.com/office/drawing/2014/main" id="{3E3F106D-966F-EFFF-FFFD-D2654A5465AA}"/>
            </a:ext>
          </a:extLst>
        </xdr:cNvPr>
        <xdr:cNvSpPr>
          <a:spLocks noChangeShapeType="1"/>
        </xdr:cNvSpPr>
      </xdr:nvSpPr>
      <xdr:spPr bwMode="auto">
        <a:xfrm>
          <a:off x="0" y="179222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70</xdr:row>
      <xdr:rowOff>0</xdr:rowOff>
    </xdr:from>
    <xdr:to>
      <xdr:col>18</xdr:col>
      <xdr:colOff>0</xdr:colOff>
      <xdr:row>70</xdr:row>
      <xdr:rowOff>0</xdr:rowOff>
    </xdr:to>
    <xdr:sp macro="" textlink="">
      <xdr:nvSpPr>
        <xdr:cNvPr id="57634" name="Line 73">
          <a:extLst>
            <a:ext uri="{FF2B5EF4-FFF2-40B4-BE49-F238E27FC236}">
              <a16:creationId xmlns:a16="http://schemas.microsoft.com/office/drawing/2014/main" id="{5AA41DB2-2A25-27D7-B3DC-48E92B07ACFB}"/>
            </a:ext>
          </a:extLst>
        </xdr:cNvPr>
        <xdr:cNvSpPr>
          <a:spLocks noChangeShapeType="1"/>
        </xdr:cNvSpPr>
      </xdr:nvSpPr>
      <xdr:spPr bwMode="auto">
        <a:xfrm>
          <a:off x="0" y="179222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72</xdr:row>
      <xdr:rowOff>0</xdr:rowOff>
    </xdr:from>
    <xdr:to>
      <xdr:col>18</xdr:col>
      <xdr:colOff>0</xdr:colOff>
      <xdr:row>72</xdr:row>
      <xdr:rowOff>0</xdr:rowOff>
    </xdr:to>
    <xdr:sp macro="" textlink="">
      <xdr:nvSpPr>
        <xdr:cNvPr id="57635" name="Line 74">
          <a:extLst>
            <a:ext uri="{FF2B5EF4-FFF2-40B4-BE49-F238E27FC236}">
              <a16:creationId xmlns:a16="http://schemas.microsoft.com/office/drawing/2014/main" id="{7C1D87A1-4B52-732A-1571-00BD78DC8437}"/>
            </a:ext>
          </a:extLst>
        </xdr:cNvPr>
        <xdr:cNvSpPr>
          <a:spLocks noChangeShapeType="1"/>
        </xdr:cNvSpPr>
      </xdr:nvSpPr>
      <xdr:spPr bwMode="auto">
        <a:xfrm>
          <a:off x="0" y="184404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74</xdr:row>
      <xdr:rowOff>0</xdr:rowOff>
    </xdr:from>
    <xdr:to>
      <xdr:col>18</xdr:col>
      <xdr:colOff>0</xdr:colOff>
      <xdr:row>74</xdr:row>
      <xdr:rowOff>0</xdr:rowOff>
    </xdr:to>
    <xdr:sp macro="" textlink="">
      <xdr:nvSpPr>
        <xdr:cNvPr id="57636" name="Line 75">
          <a:extLst>
            <a:ext uri="{FF2B5EF4-FFF2-40B4-BE49-F238E27FC236}">
              <a16:creationId xmlns:a16="http://schemas.microsoft.com/office/drawing/2014/main" id="{B19C0F3C-D86C-723F-F031-DDE43DE4D0A5}"/>
            </a:ext>
          </a:extLst>
        </xdr:cNvPr>
        <xdr:cNvSpPr>
          <a:spLocks noChangeShapeType="1"/>
        </xdr:cNvSpPr>
      </xdr:nvSpPr>
      <xdr:spPr bwMode="auto">
        <a:xfrm>
          <a:off x="0" y="189585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79</xdr:row>
      <xdr:rowOff>0</xdr:rowOff>
    </xdr:from>
    <xdr:to>
      <xdr:col>18</xdr:col>
      <xdr:colOff>0</xdr:colOff>
      <xdr:row>83</xdr:row>
      <xdr:rowOff>0</xdr:rowOff>
    </xdr:to>
    <xdr:sp macro="" textlink="">
      <xdr:nvSpPr>
        <xdr:cNvPr id="57637" name="Rectangle 21">
          <a:extLst>
            <a:ext uri="{FF2B5EF4-FFF2-40B4-BE49-F238E27FC236}">
              <a16:creationId xmlns:a16="http://schemas.microsoft.com/office/drawing/2014/main" id="{BCE123C7-E2AB-0A36-8DE6-081FE083E9DA}"/>
            </a:ext>
          </a:extLst>
        </xdr:cNvPr>
        <xdr:cNvSpPr>
          <a:spLocks noChangeArrowheads="1"/>
        </xdr:cNvSpPr>
      </xdr:nvSpPr>
      <xdr:spPr bwMode="auto">
        <a:xfrm>
          <a:off x="0" y="20185380"/>
          <a:ext cx="6888480" cy="106680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81</xdr:row>
      <xdr:rowOff>0</xdr:rowOff>
    </xdr:from>
    <xdr:to>
      <xdr:col>18</xdr:col>
      <xdr:colOff>0</xdr:colOff>
      <xdr:row>81</xdr:row>
      <xdr:rowOff>0</xdr:rowOff>
    </xdr:to>
    <xdr:sp macro="" textlink="">
      <xdr:nvSpPr>
        <xdr:cNvPr id="57638" name="Line 22">
          <a:extLst>
            <a:ext uri="{FF2B5EF4-FFF2-40B4-BE49-F238E27FC236}">
              <a16:creationId xmlns:a16="http://schemas.microsoft.com/office/drawing/2014/main" id="{3732777E-AA18-0A62-9395-9F7393B7517B}"/>
            </a:ext>
          </a:extLst>
        </xdr:cNvPr>
        <xdr:cNvSpPr>
          <a:spLocks noChangeShapeType="1"/>
        </xdr:cNvSpPr>
      </xdr:nvSpPr>
      <xdr:spPr bwMode="auto">
        <a:xfrm>
          <a:off x="0" y="206959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79</xdr:row>
      <xdr:rowOff>0</xdr:rowOff>
    </xdr:from>
    <xdr:to>
      <xdr:col>8</xdr:col>
      <xdr:colOff>0</xdr:colOff>
      <xdr:row>83</xdr:row>
      <xdr:rowOff>0</xdr:rowOff>
    </xdr:to>
    <xdr:sp macro="" textlink="">
      <xdr:nvSpPr>
        <xdr:cNvPr id="57639" name="Line 23">
          <a:extLst>
            <a:ext uri="{FF2B5EF4-FFF2-40B4-BE49-F238E27FC236}">
              <a16:creationId xmlns:a16="http://schemas.microsoft.com/office/drawing/2014/main" id="{D1D906C8-9E00-2F1B-E041-BF9D62B2920E}"/>
            </a:ext>
          </a:extLst>
        </xdr:cNvPr>
        <xdr:cNvSpPr>
          <a:spLocks noChangeShapeType="1"/>
        </xdr:cNvSpPr>
      </xdr:nvSpPr>
      <xdr:spPr bwMode="auto">
        <a:xfrm>
          <a:off x="3314700" y="2018538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79</xdr:row>
      <xdr:rowOff>0</xdr:rowOff>
    </xdr:from>
    <xdr:to>
      <xdr:col>10</xdr:col>
      <xdr:colOff>0</xdr:colOff>
      <xdr:row>83</xdr:row>
      <xdr:rowOff>0</xdr:rowOff>
    </xdr:to>
    <xdr:sp macro="" textlink="">
      <xdr:nvSpPr>
        <xdr:cNvPr id="57640" name="Line 24">
          <a:extLst>
            <a:ext uri="{FF2B5EF4-FFF2-40B4-BE49-F238E27FC236}">
              <a16:creationId xmlns:a16="http://schemas.microsoft.com/office/drawing/2014/main" id="{07E7C3CA-EA33-A872-E7AD-83791C23882E}"/>
            </a:ext>
          </a:extLst>
        </xdr:cNvPr>
        <xdr:cNvSpPr>
          <a:spLocks noChangeShapeType="1"/>
        </xdr:cNvSpPr>
      </xdr:nvSpPr>
      <xdr:spPr bwMode="auto">
        <a:xfrm>
          <a:off x="4587240" y="2018538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80</xdr:row>
      <xdr:rowOff>0</xdr:rowOff>
    </xdr:from>
    <xdr:to>
      <xdr:col>18</xdr:col>
      <xdr:colOff>0</xdr:colOff>
      <xdr:row>80</xdr:row>
      <xdr:rowOff>0</xdr:rowOff>
    </xdr:to>
    <xdr:sp macro="" textlink="">
      <xdr:nvSpPr>
        <xdr:cNvPr id="57641" name="Line 26">
          <a:extLst>
            <a:ext uri="{FF2B5EF4-FFF2-40B4-BE49-F238E27FC236}">
              <a16:creationId xmlns:a16="http://schemas.microsoft.com/office/drawing/2014/main" id="{B976718E-EF70-EFCE-9299-ABA405AC0B6D}"/>
            </a:ext>
          </a:extLst>
        </xdr:cNvPr>
        <xdr:cNvSpPr>
          <a:spLocks noChangeShapeType="1"/>
        </xdr:cNvSpPr>
      </xdr:nvSpPr>
      <xdr:spPr bwMode="auto">
        <a:xfrm>
          <a:off x="4587240" y="2037588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82</xdr:row>
      <xdr:rowOff>0</xdr:rowOff>
    </xdr:from>
    <xdr:to>
      <xdr:col>8</xdr:col>
      <xdr:colOff>0</xdr:colOff>
      <xdr:row>82</xdr:row>
      <xdr:rowOff>0</xdr:rowOff>
    </xdr:to>
    <xdr:sp macro="" textlink="">
      <xdr:nvSpPr>
        <xdr:cNvPr id="57642" name="Line 27">
          <a:extLst>
            <a:ext uri="{FF2B5EF4-FFF2-40B4-BE49-F238E27FC236}">
              <a16:creationId xmlns:a16="http://schemas.microsoft.com/office/drawing/2014/main" id="{32CEDDCC-1D72-04A4-D3B3-861C6A300D5E}"/>
            </a:ext>
          </a:extLst>
        </xdr:cNvPr>
        <xdr:cNvSpPr>
          <a:spLocks noChangeShapeType="1"/>
        </xdr:cNvSpPr>
      </xdr:nvSpPr>
      <xdr:spPr bwMode="auto">
        <a:xfrm>
          <a:off x="0" y="2088642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82</xdr:row>
      <xdr:rowOff>0</xdr:rowOff>
    </xdr:from>
    <xdr:to>
      <xdr:col>18</xdr:col>
      <xdr:colOff>0</xdr:colOff>
      <xdr:row>82</xdr:row>
      <xdr:rowOff>0</xdr:rowOff>
    </xdr:to>
    <xdr:sp macro="" textlink="">
      <xdr:nvSpPr>
        <xdr:cNvPr id="57643" name="Line 28">
          <a:extLst>
            <a:ext uri="{FF2B5EF4-FFF2-40B4-BE49-F238E27FC236}">
              <a16:creationId xmlns:a16="http://schemas.microsoft.com/office/drawing/2014/main" id="{B7F7CC8D-6B92-BFFC-277B-5D9ED1982038}"/>
            </a:ext>
          </a:extLst>
        </xdr:cNvPr>
        <xdr:cNvSpPr>
          <a:spLocks noChangeShapeType="1"/>
        </xdr:cNvSpPr>
      </xdr:nvSpPr>
      <xdr:spPr bwMode="auto">
        <a:xfrm>
          <a:off x="4587240" y="2088642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86</xdr:row>
      <xdr:rowOff>0</xdr:rowOff>
    </xdr:from>
    <xdr:to>
      <xdr:col>18</xdr:col>
      <xdr:colOff>0</xdr:colOff>
      <xdr:row>110</xdr:row>
      <xdr:rowOff>0</xdr:rowOff>
    </xdr:to>
    <xdr:sp macro="" textlink="">
      <xdr:nvSpPr>
        <xdr:cNvPr id="57644" name="Rectangle 29">
          <a:extLst>
            <a:ext uri="{FF2B5EF4-FFF2-40B4-BE49-F238E27FC236}">
              <a16:creationId xmlns:a16="http://schemas.microsoft.com/office/drawing/2014/main" id="{E9F327A5-15DE-4AF5-31A3-925685683A49}"/>
            </a:ext>
          </a:extLst>
        </xdr:cNvPr>
        <xdr:cNvSpPr>
          <a:spLocks noChangeArrowheads="1"/>
        </xdr:cNvSpPr>
      </xdr:nvSpPr>
      <xdr:spPr bwMode="auto">
        <a:xfrm>
          <a:off x="0" y="21968460"/>
          <a:ext cx="6888480" cy="635508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80</xdr:row>
      <xdr:rowOff>0</xdr:rowOff>
    </xdr:from>
    <xdr:to>
      <xdr:col>8</xdr:col>
      <xdr:colOff>0</xdr:colOff>
      <xdr:row>80</xdr:row>
      <xdr:rowOff>0</xdr:rowOff>
    </xdr:to>
    <xdr:sp macro="" textlink="">
      <xdr:nvSpPr>
        <xdr:cNvPr id="57645" name="Line 30">
          <a:extLst>
            <a:ext uri="{FF2B5EF4-FFF2-40B4-BE49-F238E27FC236}">
              <a16:creationId xmlns:a16="http://schemas.microsoft.com/office/drawing/2014/main" id="{8F560DB0-5E58-EFB9-5704-6CE8C0AFE4C1}"/>
            </a:ext>
          </a:extLst>
        </xdr:cNvPr>
        <xdr:cNvSpPr>
          <a:spLocks noChangeShapeType="1"/>
        </xdr:cNvSpPr>
      </xdr:nvSpPr>
      <xdr:spPr bwMode="auto">
        <a:xfrm>
          <a:off x="0" y="2037588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88</xdr:row>
      <xdr:rowOff>0</xdr:rowOff>
    </xdr:from>
    <xdr:to>
      <xdr:col>18</xdr:col>
      <xdr:colOff>0</xdr:colOff>
      <xdr:row>88</xdr:row>
      <xdr:rowOff>0</xdr:rowOff>
    </xdr:to>
    <xdr:sp macro="" textlink="">
      <xdr:nvSpPr>
        <xdr:cNvPr id="57646" name="Line 34">
          <a:extLst>
            <a:ext uri="{FF2B5EF4-FFF2-40B4-BE49-F238E27FC236}">
              <a16:creationId xmlns:a16="http://schemas.microsoft.com/office/drawing/2014/main" id="{0163C622-918F-949C-F2E7-AE6C375996FA}"/>
            </a:ext>
          </a:extLst>
        </xdr:cNvPr>
        <xdr:cNvSpPr>
          <a:spLocks noChangeShapeType="1"/>
        </xdr:cNvSpPr>
      </xdr:nvSpPr>
      <xdr:spPr bwMode="auto">
        <a:xfrm>
          <a:off x="0" y="225552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90</xdr:row>
      <xdr:rowOff>0</xdr:rowOff>
    </xdr:from>
    <xdr:to>
      <xdr:col>18</xdr:col>
      <xdr:colOff>0</xdr:colOff>
      <xdr:row>90</xdr:row>
      <xdr:rowOff>0</xdr:rowOff>
    </xdr:to>
    <xdr:sp macro="" textlink="">
      <xdr:nvSpPr>
        <xdr:cNvPr id="57647" name="Line 35">
          <a:extLst>
            <a:ext uri="{FF2B5EF4-FFF2-40B4-BE49-F238E27FC236}">
              <a16:creationId xmlns:a16="http://schemas.microsoft.com/office/drawing/2014/main" id="{6B42F6BD-91BA-B63F-DD6F-40F4C84977C5}"/>
            </a:ext>
          </a:extLst>
        </xdr:cNvPr>
        <xdr:cNvSpPr>
          <a:spLocks noChangeShapeType="1"/>
        </xdr:cNvSpPr>
      </xdr:nvSpPr>
      <xdr:spPr bwMode="auto">
        <a:xfrm>
          <a:off x="0" y="231419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84</xdr:row>
      <xdr:rowOff>297180</xdr:rowOff>
    </xdr:from>
    <xdr:to>
      <xdr:col>18</xdr:col>
      <xdr:colOff>0</xdr:colOff>
      <xdr:row>84</xdr:row>
      <xdr:rowOff>297180</xdr:rowOff>
    </xdr:to>
    <xdr:sp macro="" textlink="">
      <xdr:nvSpPr>
        <xdr:cNvPr id="57648" name="Line 38">
          <a:extLst>
            <a:ext uri="{FF2B5EF4-FFF2-40B4-BE49-F238E27FC236}">
              <a16:creationId xmlns:a16="http://schemas.microsoft.com/office/drawing/2014/main" id="{D6EEAB38-B6C6-76B7-C366-12A657A13D2C}"/>
            </a:ext>
          </a:extLst>
        </xdr:cNvPr>
        <xdr:cNvSpPr>
          <a:spLocks noChangeShapeType="1"/>
        </xdr:cNvSpPr>
      </xdr:nvSpPr>
      <xdr:spPr bwMode="auto">
        <a:xfrm>
          <a:off x="4899660" y="2163318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92</xdr:row>
      <xdr:rowOff>0</xdr:rowOff>
    </xdr:from>
    <xdr:to>
      <xdr:col>18</xdr:col>
      <xdr:colOff>0</xdr:colOff>
      <xdr:row>92</xdr:row>
      <xdr:rowOff>0</xdr:rowOff>
    </xdr:to>
    <xdr:sp macro="" textlink="">
      <xdr:nvSpPr>
        <xdr:cNvPr id="57649" name="Line 41">
          <a:extLst>
            <a:ext uri="{FF2B5EF4-FFF2-40B4-BE49-F238E27FC236}">
              <a16:creationId xmlns:a16="http://schemas.microsoft.com/office/drawing/2014/main" id="{4D66BA32-1CFB-FB2B-785B-AC358BDB98F2}"/>
            </a:ext>
          </a:extLst>
        </xdr:cNvPr>
        <xdr:cNvSpPr>
          <a:spLocks noChangeShapeType="1"/>
        </xdr:cNvSpPr>
      </xdr:nvSpPr>
      <xdr:spPr bwMode="auto">
        <a:xfrm>
          <a:off x="0" y="236601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94</xdr:row>
      <xdr:rowOff>0</xdr:rowOff>
    </xdr:from>
    <xdr:to>
      <xdr:col>18</xdr:col>
      <xdr:colOff>0</xdr:colOff>
      <xdr:row>94</xdr:row>
      <xdr:rowOff>0</xdr:rowOff>
    </xdr:to>
    <xdr:sp macro="" textlink="">
      <xdr:nvSpPr>
        <xdr:cNvPr id="57650" name="Line 42">
          <a:extLst>
            <a:ext uri="{FF2B5EF4-FFF2-40B4-BE49-F238E27FC236}">
              <a16:creationId xmlns:a16="http://schemas.microsoft.com/office/drawing/2014/main" id="{9152955F-A536-3EC0-CBC4-5D3265AA5F1A}"/>
            </a:ext>
          </a:extLst>
        </xdr:cNvPr>
        <xdr:cNvSpPr>
          <a:spLocks noChangeShapeType="1"/>
        </xdr:cNvSpPr>
      </xdr:nvSpPr>
      <xdr:spPr bwMode="auto">
        <a:xfrm>
          <a:off x="0" y="241782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96</xdr:row>
      <xdr:rowOff>0</xdr:rowOff>
    </xdr:from>
    <xdr:to>
      <xdr:col>18</xdr:col>
      <xdr:colOff>0</xdr:colOff>
      <xdr:row>96</xdr:row>
      <xdr:rowOff>0</xdr:rowOff>
    </xdr:to>
    <xdr:sp macro="" textlink="">
      <xdr:nvSpPr>
        <xdr:cNvPr id="57651" name="Line 43">
          <a:extLst>
            <a:ext uri="{FF2B5EF4-FFF2-40B4-BE49-F238E27FC236}">
              <a16:creationId xmlns:a16="http://schemas.microsoft.com/office/drawing/2014/main" id="{63EC1A07-A94F-D093-E092-2539C2B02B6D}"/>
            </a:ext>
          </a:extLst>
        </xdr:cNvPr>
        <xdr:cNvSpPr>
          <a:spLocks noChangeShapeType="1"/>
        </xdr:cNvSpPr>
      </xdr:nvSpPr>
      <xdr:spPr bwMode="auto">
        <a:xfrm>
          <a:off x="0" y="246964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96</xdr:row>
      <xdr:rowOff>0</xdr:rowOff>
    </xdr:from>
    <xdr:to>
      <xdr:col>18</xdr:col>
      <xdr:colOff>0</xdr:colOff>
      <xdr:row>96</xdr:row>
      <xdr:rowOff>0</xdr:rowOff>
    </xdr:to>
    <xdr:sp macro="" textlink="">
      <xdr:nvSpPr>
        <xdr:cNvPr id="57652" name="Line 44">
          <a:extLst>
            <a:ext uri="{FF2B5EF4-FFF2-40B4-BE49-F238E27FC236}">
              <a16:creationId xmlns:a16="http://schemas.microsoft.com/office/drawing/2014/main" id="{DA144EEC-5910-0533-94E5-62932077B5B0}"/>
            </a:ext>
          </a:extLst>
        </xdr:cNvPr>
        <xdr:cNvSpPr>
          <a:spLocks noChangeShapeType="1"/>
        </xdr:cNvSpPr>
      </xdr:nvSpPr>
      <xdr:spPr bwMode="auto">
        <a:xfrm>
          <a:off x="0" y="246964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98</xdr:row>
      <xdr:rowOff>0</xdr:rowOff>
    </xdr:from>
    <xdr:to>
      <xdr:col>18</xdr:col>
      <xdr:colOff>0</xdr:colOff>
      <xdr:row>98</xdr:row>
      <xdr:rowOff>0</xdr:rowOff>
    </xdr:to>
    <xdr:sp macro="" textlink="">
      <xdr:nvSpPr>
        <xdr:cNvPr id="57653" name="Line 45">
          <a:extLst>
            <a:ext uri="{FF2B5EF4-FFF2-40B4-BE49-F238E27FC236}">
              <a16:creationId xmlns:a16="http://schemas.microsoft.com/office/drawing/2014/main" id="{1BD7B5C1-9AAD-6FC4-D153-3D22E016180A}"/>
            </a:ext>
          </a:extLst>
        </xdr:cNvPr>
        <xdr:cNvSpPr>
          <a:spLocks noChangeShapeType="1"/>
        </xdr:cNvSpPr>
      </xdr:nvSpPr>
      <xdr:spPr bwMode="auto">
        <a:xfrm>
          <a:off x="0" y="252145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100</xdr:row>
      <xdr:rowOff>0</xdr:rowOff>
    </xdr:from>
    <xdr:to>
      <xdr:col>18</xdr:col>
      <xdr:colOff>0</xdr:colOff>
      <xdr:row>100</xdr:row>
      <xdr:rowOff>0</xdr:rowOff>
    </xdr:to>
    <xdr:sp macro="" textlink="">
      <xdr:nvSpPr>
        <xdr:cNvPr id="57654" name="Line 47">
          <a:extLst>
            <a:ext uri="{FF2B5EF4-FFF2-40B4-BE49-F238E27FC236}">
              <a16:creationId xmlns:a16="http://schemas.microsoft.com/office/drawing/2014/main" id="{D6F4952D-97F4-8734-188F-21CA769A0217}"/>
            </a:ext>
          </a:extLst>
        </xdr:cNvPr>
        <xdr:cNvSpPr>
          <a:spLocks noChangeShapeType="1"/>
        </xdr:cNvSpPr>
      </xdr:nvSpPr>
      <xdr:spPr bwMode="auto">
        <a:xfrm>
          <a:off x="0" y="257327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102</xdr:row>
      <xdr:rowOff>0</xdr:rowOff>
    </xdr:from>
    <xdr:to>
      <xdr:col>18</xdr:col>
      <xdr:colOff>0</xdr:colOff>
      <xdr:row>102</xdr:row>
      <xdr:rowOff>0</xdr:rowOff>
    </xdr:to>
    <xdr:sp macro="" textlink="">
      <xdr:nvSpPr>
        <xdr:cNvPr id="57655" name="Line 48">
          <a:extLst>
            <a:ext uri="{FF2B5EF4-FFF2-40B4-BE49-F238E27FC236}">
              <a16:creationId xmlns:a16="http://schemas.microsoft.com/office/drawing/2014/main" id="{7E898C81-7185-3553-0F83-6A66F5BE34DB}"/>
            </a:ext>
          </a:extLst>
        </xdr:cNvPr>
        <xdr:cNvSpPr>
          <a:spLocks noChangeShapeType="1"/>
        </xdr:cNvSpPr>
      </xdr:nvSpPr>
      <xdr:spPr bwMode="auto">
        <a:xfrm>
          <a:off x="0" y="262509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104</xdr:row>
      <xdr:rowOff>0</xdr:rowOff>
    </xdr:from>
    <xdr:to>
      <xdr:col>18</xdr:col>
      <xdr:colOff>0</xdr:colOff>
      <xdr:row>104</xdr:row>
      <xdr:rowOff>0</xdr:rowOff>
    </xdr:to>
    <xdr:sp macro="" textlink="">
      <xdr:nvSpPr>
        <xdr:cNvPr id="57656" name="Line 49">
          <a:extLst>
            <a:ext uri="{FF2B5EF4-FFF2-40B4-BE49-F238E27FC236}">
              <a16:creationId xmlns:a16="http://schemas.microsoft.com/office/drawing/2014/main" id="{E6139FB2-2126-A031-B68D-CB19051D025D}"/>
            </a:ext>
          </a:extLst>
        </xdr:cNvPr>
        <xdr:cNvSpPr>
          <a:spLocks noChangeShapeType="1"/>
        </xdr:cNvSpPr>
      </xdr:nvSpPr>
      <xdr:spPr bwMode="auto">
        <a:xfrm>
          <a:off x="0" y="267690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106</xdr:row>
      <xdr:rowOff>0</xdr:rowOff>
    </xdr:from>
    <xdr:to>
      <xdr:col>18</xdr:col>
      <xdr:colOff>0</xdr:colOff>
      <xdr:row>106</xdr:row>
      <xdr:rowOff>0</xdr:rowOff>
    </xdr:to>
    <xdr:sp macro="" textlink="">
      <xdr:nvSpPr>
        <xdr:cNvPr id="57657" name="Line 50">
          <a:extLst>
            <a:ext uri="{FF2B5EF4-FFF2-40B4-BE49-F238E27FC236}">
              <a16:creationId xmlns:a16="http://schemas.microsoft.com/office/drawing/2014/main" id="{22CBD6E7-DADC-0629-7994-B6DEB48A706B}"/>
            </a:ext>
          </a:extLst>
        </xdr:cNvPr>
        <xdr:cNvSpPr>
          <a:spLocks noChangeShapeType="1"/>
        </xdr:cNvSpPr>
      </xdr:nvSpPr>
      <xdr:spPr bwMode="auto">
        <a:xfrm>
          <a:off x="0" y="272872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86</xdr:row>
      <xdr:rowOff>0</xdr:rowOff>
    </xdr:from>
    <xdr:to>
      <xdr:col>2</xdr:col>
      <xdr:colOff>0</xdr:colOff>
      <xdr:row>110</xdr:row>
      <xdr:rowOff>0</xdr:rowOff>
    </xdr:to>
    <xdr:sp macro="" textlink="">
      <xdr:nvSpPr>
        <xdr:cNvPr id="57658" name="Line 51">
          <a:extLst>
            <a:ext uri="{FF2B5EF4-FFF2-40B4-BE49-F238E27FC236}">
              <a16:creationId xmlns:a16="http://schemas.microsoft.com/office/drawing/2014/main" id="{5DBF6D1B-C233-5056-D499-45D6CFC7BB95}"/>
            </a:ext>
          </a:extLst>
        </xdr:cNvPr>
        <xdr:cNvSpPr>
          <a:spLocks noChangeShapeType="1"/>
        </xdr:cNvSpPr>
      </xdr:nvSpPr>
      <xdr:spPr bwMode="auto">
        <a:xfrm>
          <a:off x="426720" y="2196846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86</xdr:row>
      <xdr:rowOff>0</xdr:rowOff>
    </xdr:from>
    <xdr:to>
      <xdr:col>4</xdr:col>
      <xdr:colOff>0</xdr:colOff>
      <xdr:row>110</xdr:row>
      <xdr:rowOff>0</xdr:rowOff>
    </xdr:to>
    <xdr:sp macro="" textlink="">
      <xdr:nvSpPr>
        <xdr:cNvPr id="57659" name="Line 52">
          <a:extLst>
            <a:ext uri="{FF2B5EF4-FFF2-40B4-BE49-F238E27FC236}">
              <a16:creationId xmlns:a16="http://schemas.microsoft.com/office/drawing/2014/main" id="{0356DE5C-7A46-74C2-ED96-9FBCB2A80C10}"/>
            </a:ext>
          </a:extLst>
        </xdr:cNvPr>
        <xdr:cNvSpPr>
          <a:spLocks noChangeShapeType="1"/>
        </xdr:cNvSpPr>
      </xdr:nvSpPr>
      <xdr:spPr bwMode="auto">
        <a:xfrm>
          <a:off x="2026920" y="2196846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86</xdr:row>
      <xdr:rowOff>0</xdr:rowOff>
    </xdr:from>
    <xdr:to>
      <xdr:col>9</xdr:col>
      <xdr:colOff>0</xdr:colOff>
      <xdr:row>110</xdr:row>
      <xdr:rowOff>0</xdr:rowOff>
    </xdr:to>
    <xdr:sp macro="" textlink="">
      <xdr:nvSpPr>
        <xdr:cNvPr id="57660" name="Line 53">
          <a:extLst>
            <a:ext uri="{FF2B5EF4-FFF2-40B4-BE49-F238E27FC236}">
              <a16:creationId xmlns:a16="http://schemas.microsoft.com/office/drawing/2014/main" id="{DD1A7E58-C5F4-D538-E397-E11FE8C52415}"/>
            </a:ext>
          </a:extLst>
        </xdr:cNvPr>
        <xdr:cNvSpPr>
          <a:spLocks noChangeShapeType="1"/>
        </xdr:cNvSpPr>
      </xdr:nvSpPr>
      <xdr:spPr bwMode="auto">
        <a:xfrm>
          <a:off x="4015740" y="2196846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86</xdr:row>
      <xdr:rowOff>0</xdr:rowOff>
    </xdr:from>
    <xdr:to>
      <xdr:col>10</xdr:col>
      <xdr:colOff>0</xdr:colOff>
      <xdr:row>110</xdr:row>
      <xdr:rowOff>0</xdr:rowOff>
    </xdr:to>
    <xdr:sp macro="" textlink="">
      <xdr:nvSpPr>
        <xdr:cNvPr id="57661" name="Line 54">
          <a:extLst>
            <a:ext uri="{FF2B5EF4-FFF2-40B4-BE49-F238E27FC236}">
              <a16:creationId xmlns:a16="http://schemas.microsoft.com/office/drawing/2014/main" id="{4123B687-75D2-A167-7DBC-6470968B870E}"/>
            </a:ext>
          </a:extLst>
        </xdr:cNvPr>
        <xdr:cNvSpPr>
          <a:spLocks noChangeShapeType="1"/>
        </xdr:cNvSpPr>
      </xdr:nvSpPr>
      <xdr:spPr bwMode="auto">
        <a:xfrm>
          <a:off x="4587240" y="2196846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86</xdr:row>
      <xdr:rowOff>0</xdr:rowOff>
    </xdr:from>
    <xdr:to>
      <xdr:col>12</xdr:col>
      <xdr:colOff>0</xdr:colOff>
      <xdr:row>110</xdr:row>
      <xdr:rowOff>0</xdr:rowOff>
    </xdr:to>
    <xdr:sp macro="" textlink="">
      <xdr:nvSpPr>
        <xdr:cNvPr id="57662" name="Line 55">
          <a:extLst>
            <a:ext uri="{FF2B5EF4-FFF2-40B4-BE49-F238E27FC236}">
              <a16:creationId xmlns:a16="http://schemas.microsoft.com/office/drawing/2014/main" id="{7B67A57F-6812-E2B4-9965-CC71DB88E9A4}"/>
            </a:ext>
          </a:extLst>
        </xdr:cNvPr>
        <xdr:cNvSpPr>
          <a:spLocks noChangeShapeType="1"/>
        </xdr:cNvSpPr>
      </xdr:nvSpPr>
      <xdr:spPr bwMode="auto">
        <a:xfrm>
          <a:off x="5570220" y="2196846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100</xdr:row>
      <xdr:rowOff>0</xdr:rowOff>
    </xdr:from>
    <xdr:to>
      <xdr:col>18</xdr:col>
      <xdr:colOff>0</xdr:colOff>
      <xdr:row>100</xdr:row>
      <xdr:rowOff>0</xdr:rowOff>
    </xdr:to>
    <xdr:sp macro="" textlink="">
      <xdr:nvSpPr>
        <xdr:cNvPr id="57663" name="Line 65">
          <a:extLst>
            <a:ext uri="{FF2B5EF4-FFF2-40B4-BE49-F238E27FC236}">
              <a16:creationId xmlns:a16="http://schemas.microsoft.com/office/drawing/2014/main" id="{E4FBD3CF-7E5A-F403-C152-CCB1DC2A0CD2}"/>
            </a:ext>
          </a:extLst>
        </xdr:cNvPr>
        <xdr:cNvSpPr>
          <a:spLocks noChangeShapeType="1"/>
        </xdr:cNvSpPr>
      </xdr:nvSpPr>
      <xdr:spPr bwMode="auto">
        <a:xfrm>
          <a:off x="0" y="257327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102</xdr:row>
      <xdr:rowOff>0</xdr:rowOff>
    </xdr:from>
    <xdr:to>
      <xdr:col>18</xdr:col>
      <xdr:colOff>0</xdr:colOff>
      <xdr:row>102</xdr:row>
      <xdr:rowOff>0</xdr:rowOff>
    </xdr:to>
    <xdr:sp macro="" textlink="">
      <xdr:nvSpPr>
        <xdr:cNvPr id="57664" name="Line 66">
          <a:extLst>
            <a:ext uri="{FF2B5EF4-FFF2-40B4-BE49-F238E27FC236}">
              <a16:creationId xmlns:a16="http://schemas.microsoft.com/office/drawing/2014/main" id="{4783A87D-B568-AA21-7F2C-643EA40838D8}"/>
            </a:ext>
          </a:extLst>
        </xdr:cNvPr>
        <xdr:cNvSpPr>
          <a:spLocks noChangeShapeType="1"/>
        </xdr:cNvSpPr>
      </xdr:nvSpPr>
      <xdr:spPr bwMode="auto">
        <a:xfrm>
          <a:off x="0" y="262509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104</xdr:row>
      <xdr:rowOff>0</xdr:rowOff>
    </xdr:from>
    <xdr:to>
      <xdr:col>18</xdr:col>
      <xdr:colOff>0</xdr:colOff>
      <xdr:row>104</xdr:row>
      <xdr:rowOff>0</xdr:rowOff>
    </xdr:to>
    <xdr:sp macro="" textlink="">
      <xdr:nvSpPr>
        <xdr:cNvPr id="57665" name="Line 67">
          <a:extLst>
            <a:ext uri="{FF2B5EF4-FFF2-40B4-BE49-F238E27FC236}">
              <a16:creationId xmlns:a16="http://schemas.microsoft.com/office/drawing/2014/main" id="{F74EB67C-42F2-837C-AC82-8858F3E69F1B}"/>
            </a:ext>
          </a:extLst>
        </xdr:cNvPr>
        <xdr:cNvSpPr>
          <a:spLocks noChangeShapeType="1"/>
        </xdr:cNvSpPr>
      </xdr:nvSpPr>
      <xdr:spPr bwMode="auto">
        <a:xfrm>
          <a:off x="0" y="267690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104</xdr:row>
      <xdr:rowOff>0</xdr:rowOff>
    </xdr:from>
    <xdr:to>
      <xdr:col>18</xdr:col>
      <xdr:colOff>0</xdr:colOff>
      <xdr:row>104</xdr:row>
      <xdr:rowOff>0</xdr:rowOff>
    </xdr:to>
    <xdr:sp macro="" textlink="">
      <xdr:nvSpPr>
        <xdr:cNvPr id="57666" name="Line 68">
          <a:extLst>
            <a:ext uri="{FF2B5EF4-FFF2-40B4-BE49-F238E27FC236}">
              <a16:creationId xmlns:a16="http://schemas.microsoft.com/office/drawing/2014/main" id="{85314AB2-8CB2-FB16-CAFB-93F9CB639640}"/>
            </a:ext>
          </a:extLst>
        </xdr:cNvPr>
        <xdr:cNvSpPr>
          <a:spLocks noChangeShapeType="1"/>
        </xdr:cNvSpPr>
      </xdr:nvSpPr>
      <xdr:spPr bwMode="auto">
        <a:xfrm>
          <a:off x="0" y="267690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106</xdr:row>
      <xdr:rowOff>0</xdr:rowOff>
    </xdr:from>
    <xdr:to>
      <xdr:col>18</xdr:col>
      <xdr:colOff>0</xdr:colOff>
      <xdr:row>106</xdr:row>
      <xdr:rowOff>0</xdr:rowOff>
    </xdr:to>
    <xdr:sp macro="" textlink="">
      <xdr:nvSpPr>
        <xdr:cNvPr id="57667" name="Line 69">
          <a:extLst>
            <a:ext uri="{FF2B5EF4-FFF2-40B4-BE49-F238E27FC236}">
              <a16:creationId xmlns:a16="http://schemas.microsoft.com/office/drawing/2014/main" id="{23A19D39-1BB7-E8D1-B42F-2B8E3B8FB9C7}"/>
            </a:ext>
          </a:extLst>
        </xdr:cNvPr>
        <xdr:cNvSpPr>
          <a:spLocks noChangeShapeType="1"/>
        </xdr:cNvSpPr>
      </xdr:nvSpPr>
      <xdr:spPr bwMode="auto">
        <a:xfrm>
          <a:off x="0" y="272872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100</xdr:row>
      <xdr:rowOff>0</xdr:rowOff>
    </xdr:from>
    <xdr:to>
      <xdr:col>18</xdr:col>
      <xdr:colOff>0</xdr:colOff>
      <xdr:row>100</xdr:row>
      <xdr:rowOff>0</xdr:rowOff>
    </xdr:to>
    <xdr:sp macro="" textlink="">
      <xdr:nvSpPr>
        <xdr:cNvPr id="57668" name="Line 70">
          <a:extLst>
            <a:ext uri="{FF2B5EF4-FFF2-40B4-BE49-F238E27FC236}">
              <a16:creationId xmlns:a16="http://schemas.microsoft.com/office/drawing/2014/main" id="{D5FEB149-5EE4-F125-265B-7012A756F612}"/>
            </a:ext>
          </a:extLst>
        </xdr:cNvPr>
        <xdr:cNvSpPr>
          <a:spLocks noChangeShapeType="1"/>
        </xdr:cNvSpPr>
      </xdr:nvSpPr>
      <xdr:spPr bwMode="auto">
        <a:xfrm>
          <a:off x="0" y="257327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102</xdr:row>
      <xdr:rowOff>0</xdr:rowOff>
    </xdr:from>
    <xdr:to>
      <xdr:col>18</xdr:col>
      <xdr:colOff>0</xdr:colOff>
      <xdr:row>102</xdr:row>
      <xdr:rowOff>0</xdr:rowOff>
    </xdr:to>
    <xdr:sp macro="" textlink="">
      <xdr:nvSpPr>
        <xdr:cNvPr id="57669" name="Line 71">
          <a:extLst>
            <a:ext uri="{FF2B5EF4-FFF2-40B4-BE49-F238E27FC236}">
              <a16:creationId xmlns:a16="http://schemas.microsoft.com/office/drawing/2014/main" id="{2A8C77DD-04DF-1D8C-9E34-12FE2FD91A97}"/>
            </a:ext>
          </a:extLst>
        </xdr:cNvPr>
        <xdr:cNvSpPr>
          <a:spLocks noChangeShapeType="1"/>
        </xdr:cNvSpPr>
      </xdr:nvSpPr>
      <xdr:spPr bwMode="auto">
        <a:xfrm>
          <a:off x="0" y="262509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104</xdr:row>
      <xdr:rowOff>0</xdr:rowOff>
    </xdr:from>
    <xdr:to>
      <xdr:col>18</xdr:col>
      <xdr:colOff>0</xdr:colOff>
      <xdr:row>104</xdr:row>
      <xdr:rowOff>0</xdr:rowOff>
    </xdr:to>
    <xdr:sp macro="" textlink="">
      <xdr:nvSpPr>
        <xdr:cNvPr id="57670" name="Line 72">
          <a:extLst>
            <a:ext uri="{FF2B5EF4-FFF2-40B4-BE49-F238E27FC236}">
              <a16:creationId xmlns:a16="http://schemas.microsoft.com/office/drawing/2014/main" id="{65364805-6645-8489-D940-C7A970D3F999}"/>
            </a:ext>
          </a:extLst>
        </xdr:cNvPr>
        <xdr:cNvSpPr>
          <a:spLocks noChangeShapeType="1"/>
        </xdr:cNvSpPr>
      </xdr:nvSpPr>
      <xdr:spPr bwMode="auto">
        <a:xfrm>
          <a:off x="0" y="267690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104</xdr:row>
      <xdr:rowOff>0</xdr:rowOff>
    </xdr:from>
    <xdr:to>
      <xdr:col>18</xdr:col>
      <xdr:colOff>0</xdr:colOff>
      <xdr:row>104</xdr:row>
      <xdr:rowOff>0</xdr:rowOff>
    </xdr:to>
    <xdr:sp macro="" textlink="">
      <xdr:nvSpPr>
        <xdr:cNvPr id="57671" name="Line 73">
          <a:extLst>
            <a:ext uri="{FF2B5EF4-FFF2-40B4-BE49-F238E27FC236}">
              <a16:creationId xmlns:a16="http://schemas.microsoft.com/office/drawing/2014/main" id="{A7AD4721-3650-7550-EF9B-D36D7AF40EE8}"/>
            </a:ext>
          </a:extLst>
        </xdr:cNvPr>
        <xdr:cNvSpPr>
          <a:spLocks noChangeShapeType="1"/>
        </xdr:cNvSpPr>
      </xdr:nvSpPr>
      <xdr:spPr bwMode="auto">
        <a:xfrm>
          <a:off x="0" y="267690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106</xdr:row>
      <xdr:rowOff>0</xdr:rowOff>
    </xdr:from>
    <xdr:to>
      <xdr:col>18</xdr:col>
      <xdr:colOff>0</xdr:colOff>
      <xdr:row>106</xdr:row>
      <xdr:rowOff>0</xdr:rowOff>
    </xdr:to>
    <xdr:sp macro="" textlink="">
      <xdr:nvSpPr>
        <xdr:cNvPr id="57672" name="Line 74">
          <a:extLst>
            <a:ext uri="{FF2B5EF4-FFF2-40B4-BE49-F238E27FC236}">
              <a16:creationId xmlns:a16="http://schemas.microsoft.com/office/drawing/2014/main" id="{805A9DA7-A25A-7184-D5B5-A80BFB8C40DE}"/>
            </a:ext>
          </a:extLst>
        </xdr:cNvPr>
        <xdr:cNvSpPr>
          <a:spLocks noChangeShapeType="1"/>
        </xdr:cNvSpPr>
      </xdr:nvSpPr>
      <xdr:spPr bwMode="auto">
        <a:xfrm>
          <a:off x="0" y="272872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108</xdr:row>
      <xdr:rowOff>0</xdr:rowOff>
    </xdr:from>
    <xdr:to>
      <xdr:col>18</xdr:col>
      <xdr:colOff>0</xdr:colOff>
      <xdr:row>108</xdr:row>
      <xdr:rowOff>0</xdr:rowOff>
    </xdr:to>
    <xdr:sp macro="" textlink="">
      <xdr:nvSpPr>
        <xdr:cNvPr id="57673" name="Line 75">
          <a:extLst>
            <a:ext uri="{FF2B5EF4-FFF2-40B4-BE49-F238E27FC236}">
              <a16:creationId xmlns:a16="http://schemas.microsoft.com/office/drawing/2014/main" id="{96DF8E73-7272-1CE5-8B85-CF5E5923A169}"/>
            </a:ext>
          </a:extLst>
        </xdr:cNvPr>
        <xdr:cNvSpPr>
          <a:spLocks noChangeShapeType="1"/>
        </xdr:cNvSpPr>
      </xdr:nvSpPr>
      <xdr:spPr bwMode="auto">
        <a:xfrm>
          <a:off x="0" y="278053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74" name="Rectangle 21">
          <a:extLst>
            <a:ext uri="{FF2B5EF4-FFF2-40B4-BE49-F238E27FC236}">
              <a16:creationId xmlns:a16="http://schemas.microsoft.com/office/drawing/2014/main" id="{A0B56A0B-A49F-7E78-931B-DEB946CD8FD4}"/>
            </a:ext>
          </a:extLst>
        </xdr:cNvPr>
        <xdr:cNvSpPr>
          <a:spLocks noChangeArrowheads="1"/>
        </xdr:cNvSpPr>
      </xdr:nvSpPr>
      <xdr:spPr bwMode="auto">
        <a:xfrm>
          <a:off x="0" y="28323540"/>
          <a:ext cx="6888480" cy="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75" name="Line 22">
          <a:extLst>
            <a:ext uri="{FF2B5EF4-FFF2-40B4-BE49-F238E27FC236}">
              <a16:creationId xmlns:a16="http://schemas.microsoft.com/office/drawing/2014/main" id="{2B625A64-5B26-5507-1BB2-1EF27F3C904F}"/>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110</xdr:row>
      <xdr:rowOff>0</xdr:rowOff>
    </xdr:from>
    <xdr:to>
      <xdr:col>8</xdr:col>
      <xdr:colOff>0</xdr:colOff>
      <xdr:row>110</xdr:row>
      <xdr:rowOff>0</xdr:rowOff>
    </xdr:to>
    <xdr:sp macro="" textlink="">
      <xdr:nvSpPr>
        <xdr:cNvPr id="57676" name="Line 23">
          <a:extLst>
            <a:ext uri="{FF2B5EF4-FFF2-40B4-BE49-F238E27FC236}">
              <a16:creationId xmlns:a16="http://schemas.microsoft.com/office/drawing/2014/main" id="{E030A1C4-A00D-7DE9-BD77-0F1501175FB7}"/>
            </a:ext>
          </a:extLst>
        </xdr:cNvPr>
        <xdr:cNvSpPr>
          <a:spLocks noChangeShapeType="1"/>
        </xdr:cNvSpPr>
      </xdr:nvSpPr>
      <xdr:spPr bwMode="auto">
        <a:xfrm>
          <a:off x="331470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10</xdr:col>
      <xdr:colOff>0</xdr:colOff>
      <xdr:row>110</xdr:row>
      <xdr:rowOff>0</xdr:rowOff>
    </xdr:to>
    <xdr:sp macro="" textlink="">
      <xdr:nvSpPr>
        <xdr:cNvPr id="57677" name="Line 24">
          <a:extLst>
            <a:ext uri="{FF2B5EF4-FFF2-40B4-BE49-F238E27FC236}">
              <a16:creationId xmlns:a16="http://schemas.microsoft.com/office/drawing/2014/main" id="{6F202311-D577-3027-C40E-E4591A9BED03}"/>
            </a:ext>
          </a:extLst>
        </xdr:cNvPr>
        <xdr:cNvSpPr>
          <a:spLocks noChangeShapeType="1"/>
        </xdr:cNvSpPr>
      </xdr:nvSpPr>
      <xdr:spPr bwMode="auto">
        <a:xfrm>
          <a:off x="458724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18</xdr:col>
      <xdr:colOff>0</xdr:colOff>
      <xdr:row>110</xdr:row>
      <xdr:rowOff>0</xdr:rowOff>
    </xdr:to>
    <xdr:sp macro="" textlink="">
      <xdr:nvSpPr>
        <xdr:cNvPr id="57678" name="Line 26">
          <a:extLst>
            <a:ext uri="{FF2B5EF4-FFF2-40B4-BE49-F238E27FC236}">
              <a16:creationId xmlns:a16="http://schemas.microsoft.com/office/drawing/2014/main" id="{215ABFDA-A43C-D085-D714-FE9725BE759B}"/>
            </a:ext>
          </a:extLst>
        </xdr:cNvPr>
        <xdr:cNvSpPr>
          <a:spLocks noChangeShapeType="1"/>
        </xdr:cNvSpPr>
      </xdr:nvSpPr>
      <xdr:spPr bwMode="auto">
        <a:xfrm>
          <a:off x="4587240" y="283235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8</xdr:col>
      <xdr:colOff>0</xdr:colOff>
      <xdr:row>110</xdr:row>
      <xdr:rowOff>0</xdr:rowOff>
    </xdr:to>
    <xdr:sp macro="" textlink="">
      <xdr:nvSpPr>
        <xdr:cNvPr id="57679" name="Line 27">
          <a:extLst>
            <a:ext uri="{FF2B5EF4-FFF2-40B4-BE49-F238E27FC236}">
              <a16:creationId xmlns:a16="http://schemas.microsoft.com/office/drawing/2014/main" id="{7A0A1396-86A1-992E-26FC-140FAE7C9AD5}"/>
            </a:ext>
          </a:extLst>
        </xdr:cNvPr>
        <xdr:cNvSpPr>
          <a:spLocks noChangeShapeType="1"/>
        </xdr:cNvSpPr>
      </xdr:nvSpPr>
      <xdr:spPr bwMode="auto">
        <a:xfrm>
          <a:off x="0" y="283235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18</xdr:col>
      <xdr:colOff>0</xdr:colOff>
      <xdr:row>110</xdr:row>
      <xdr:rowOff>0</xdr:rowOff>
    </xdr:to>
    <xdr:sp macro="" textlink="">
      <xdr:nvSpPr>
        <xdr:cNvPr id="57680" name="Line 28">
          <a:extLst>
            <a:ext uri="{FF2B5EF4-FFF2-40B4-BE49-F238E27FC236}">
              <a16:creationId xmlns:a16="http://schemas.microsoft.com/office/drawing/2014/main" id="{EBE2B343-AA6D-F448-3E69-FC285E9F4F38}"/>
            </a:ext>
          </a:extLst>
        </xdr:cNvPr>
        <xdr:cNvSpPr>
          <a:spLocks noChangeShapeType="1"/>
        </xdr:cNvSpPr>
      </xdr:nvSpPr>
      <xdr:spPr bwMode="auto">
        <a:xfrm>
          <a:off x="4587240" y="283235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81" name="Rectangle 29">
          <a:extLst>
            <a:ext uri="{FF2B5EF4-FFF2-40B4-BE49-F238E27FC236}">
              <a16:creationId xmlns:a16="http://schemas.microsoft.com/office/drawing/2014/main" id="{6A72F911-016A-176D-F389-7A6289430AC7}"/>
            </a:ext>
          </a:extLst>
        </xdr:cNvPr>
        <xdr:cNvSpPr>
          <a:spLocks noChangeArrowheads="1"/>
        </xdr:cNvSpPr>
      </xdr:nvSpPr>
      <xdr:spPr bwMode="auto">
        <a:xfrm>
          <a:off x="0" y="28323540"/>
          <a:ext cx="6888480" cy="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0</xdr:rowOff>
    </xdr:from>
    <xdr:to>
      <xdr:col>8</xdr:col>
      <xdr:colOff>0</xdr:colOff>
      <xdr:row>110</xdr:row>
      <xdr:rowOff>0</xdr:rowOff>
    </xdr:to>
    <xdr:sp macro="" textlink="">
      <xdr:nvSpPr>
        <xdr:cNvPr id="57682" name="Line 30">
          <a:extLst>
            <a:ext uri="{FF2B5EF4-FFF2-40B4-BE49-F238E27FC236}">
              <a16:creationId xmlns:a16="http://schemas.microsoft.com/office/drawing/2014/main" id="{739CF37F-CBE0-094C-AE12-316BE6AF51FD}"/>
            </a:ext>
          </a:extLst>
        </xdr:cNvPr>
        <xdr:cNvSpPr>
          <a:spLocks noChangeShapeType="1"/>
        </xdr:cNvSpPr>
      </xdr:nvSpPr>
      <xdr:spPr bwMode="auto">
        <a:xfrm>
          <a:off x="0" y="283235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83" name="Line 34">
          <a:extLst>
            <a:ext uri="{FF2B5EF4-FFF2-40B4-BE49-F238E27FC236}">
              <a16:creationId xmlns:a16="http://schemas.microsoft.com/office/drawing/2014/main" id="{84F99EDD-D31F-A1B1-92D8-D5578160F3F0}"/>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84" name="Line 35">
          <a:extLst>
            <a:ext uri="{FF2B5EF4-FFF2-40B4-BE49-F238E27FC236}">
              <a16:creationId xmlns:a16="http://schemas.microsoft.com/office/drawing/2014/main" id="{E4200538-3254-EB16-9C44-EDC9FCE470A6}"/>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110</xdr:row>
      <xdr:rowOff>0</xdr:rowOff>
    </xdr:from>
    <xdr:to>
      <xdr:col>18</xdr:col>
      <xdr:colOff>0</xdr:colOff>
      <xdr:row>110</xdr:row>
      <xdr:rowOff>0</xdr:rowOff>
    </xdr:to>
    <xdr:sp macro="" textlink="">
      <xdr:nvSpPr>
        <xdr:cNvPr id="57685" name="Line 38">
          <a:extLst>
            <a:ext uri="{FF2B5EF4-FFF2-40B4-BE49-F238E27FC236}">
              <a16:creationId xmlns:a16="http://schemas.microsoft.com/office/drawing/2014/main" id="{14A569FA-6966-E8C5-BC98-F5948A1598E4}"/>
            </a:ext>
          </a:extLst>
        </xdr:cNvPr>
        <xdr:cNvSpPr>
          <a:spLocks noChangeShapeType="1"/>
        </xdr:cNvSpPr>
      </xdr:nvSpPr>
      <xdr:spPr bwMode="auto">
        <a:xfrm>
          <a:off x="4899660" y="2832354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86" name="Line 41">
          <a:extLst>
            <a:ext uri="{FF2B5EF4-FFF2-40B4-BE49-F238E27FC236}">
              <a16:creationId xmlns:a16="http://schemas.microsoft.com/office/drawing/2014/main" id="{63ADB2D6-B4FA-5953-F7B7-4C817C0A6A34}"/>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87" name="Line 42">
          <a:extLst>
            <a:ext uri="{FF2B5EF4-FFF2-40B4-BE49-F238E27FC236}">
              <a16:creationId xmlns:a16="http://schemas.microsoft.com/office/drawing/2014/main" id="{B958176F-55BD-3667-BF29-D7BBE4F9D5D9}"/>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88" name="Line 43">
          <a:extLst>
            <a:ext uri="{FF2B5EF4-FFF2-40B4-BE49-F238E27FC236}">
              <a16:creationId xmlns:a16="http://schemas.microsoft.com/office/drawing/2014/main" id="{8F515359-A79F-0D05-E799-E4E9041580FB}"/>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89" name="Line 44">
          <a:extLst>
            <a:ext uri="{FF2B5EF4-FFF2-40B4-BE49-F238E27FC236}">
              <a16:creationId xmlns:a16="http://schemas.microsoft.com/office/drawing/2014/main" id="{255BBDBF-4214-DF19-3768-2DD280DE2B0F}"/>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90" name="Line 45">
          <a:extLst>
            <a:ext uri="{FF2B5EF4-FFF2-40B4-BE49-F238E27FC236}">
              <a16:creationId xmlns:a16="http://schemas.microsoft.com/office/drawing/2014/main" id="{B2F45A62-A6A9-D254-2D66-61896215AF96}"/>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91" name="Line 47">
          <a:extLst>
            <a:ext uri="{FF2B5EF4-FFF2-40B4-BE49-F238E27FC236}">
              <a16:creationId xmlns:a16="http://schemas.microsoft.com/office/drawing/2014/main" id="{E62217DE-0920-C3B6-B376-233098419602}"/>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92" name="Line 48">
          <a:extLst>
            <a:ext uri="{FF2B5EF4-FFF2-40B4-BE49-F238E27FC236}">
              <a16:creationId xmlns:a16="http://schemas.microsoft.com/office/drawing/2014/main" id="{EF626F1F-E3ED-88DE-E5A4-A4E30CE30633}"/>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93" name="Line 49">
          <a:extLst>
            <a:ext uri="{FF2B5EF4-FFF2-40B4-BE49-F238E27FC236}">
              <a16:creationId xmlns:a16="http://schemas.microsoft.com/office/drawing/2014/main" id="{61410FFF-588A-DFC6-529E-25F812271EC8}"/>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694" name="Line 50">
          <a:extLst>
            <a:ext uri="{FF2B5EF4-FFF2-40B4-BE49-F238E27FC236}">
              <a16:creationId xmlns:a16="http://schemas.microsoft.com/office/drawing/2014/main" id="{CAF88F2F-A3BB-3AF6-DBE1-FC7B207F35A9}"/>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110</xdr:row>
      <xdr:rowOff>0</xdr:rowOff>
    </xdr:from>
    <xdr:to>
      <xdr:col>2</xdr:col>
      <xdr:colOff>0</xdr:colOff>
      <xdr:row>110</xdr:row>
      <xdr:rowOff>0</xdr:rowOff>
    </xdr:to>
    <xdr:sp macro="" textlink="">
      <xdr:nvSpPr>
        <xdr:cNvPr id="57695" name="Line 51">
          <a:extLst>
            <a:ext uri="{FF2B5EF4-FFF2-40B4-BE49-F238E27FC236}">
              <a16:creationId xmlns:a16="http://schemas.microsoft.com/office/drawing/2014/main" id="{D435661F-746E-0353-3AB6-D5FA063EFD3B}"/>
            </a:ext>
          </a:extLst>
        </xdr:cNvPr>
        <xdr:cNvSpPr>
          <a:spLocks noChangeShapeType="1"/>
        </xdr:cNvSpPr>
      </xdr:nvSpPr>
      <xdr:spPr bwMode="auto">
        <a:xfrm>
          <a:off x="42672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110</xdr:row>
      <xdr:rowOff>0</xdr:rowOff>
    </xdr:from>
    <xdr:to>
      <xdr:col>4</xdr:col>
      <xdr:colOff>0</xdr:colOff>
      <xdr:row>110</xdr:row>
      <xdr:rowOff>0</xdr:rowOff>
    </xdr:to>
    <xdr:sp macro="" textlink="">
      <xdr:nvSpPr>
        <xdr:cNvPr id="57696" name="Line 52">
          <a:extLst>
            <a:ext uri="{FF2B5EF4-FFF2-40B4-BE49-F238E27FC236}">
              <a16:creationId xmlns:a16="http://schemas.microsoft.com/office/drawing/2014/main" id="{3EDFD281-B60F-DBA2-8A55-A87C47507388}"/>
            </a:ext>
          </a:extLst>
        </xdr:cNvPr>
        <xdr:cNvSpPr>
          <a:spLocks noChangeShapeType="1"/>
        </xdr:cNvSpPr>
      </xdr:nvSpPr>
      <xdr:spPr bwMode="auto">
        <a:xfrm>
          <a:off x="202692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110</xdr:row>
      <xdr:rowOff>0</xdr:rowOff>
    </xdr:from>
    <xdr:to>
      <xdr:col>9</xdr:col>
      <xdr:colOff>0</xdr:colOff>
      <xdr:row>110</xdr:row>
      <xdr:rowOff>0</xdr:rowOff>
    </xdr:to>
    <xdr:sp macro="" textlink="">
      <xdr:nvSpPr>
        <xdr:cNvPr id="57697" name="Line 53">
          <a:extLst>
            <a:ext uri="{FF2B5EF4-FFF2-40B4-BE49-F238E27FC236}">
              <a16:creationId xmlns:a16="http://schemas.microsoft.com/office/drawing/2014/main" id="{A7A75C93-A1E5-5E81-AA5F-58A3CE9684E9}"/>
            </a:ext>
          </a:extLst>
        </xdr:cNvPr>
        <xdr:cNvSpPr>
          <a:spLocks noChangeShapeType="1"/>
        </xdr:cNvSpPr>
      </xdr:nvSpPr>
      <xdr:spPr bwMode="auto">
        <a:xfrm>
          <a:off x="401574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10</xdr:col>
      <xdr:colOff>0</xdr:colOff>
      <xdr:row>110</xdr:row>
      <xdr:rowOff>0</xdr:rowOff>
    </xdr:to>
    <xdr:sp macro="" textlink="">
      <xdr:nvSpPr>
        <xdr:cNvPr id="57698" name="Line 54">
          <a:extLst>
            <a:ext uri="{FF2B5EF4-FFF2-40B4-BE49-F238E27FC236}">
              <a16:creationId xmlns:a16="http://schemas.microsoft.com/office/drawing/2014/main" id="{E87D89B7-44B6-2C0E-1A3E-2177B2F3CBB2}"/>
            </a:ext>
          </a:extLst>
        </xdr:cNvPr>
        <xdr:cNvSpPr>
          <a:spLocks noChangeShapeType="1"/>
        </xdr:cNvSpPr>
      </xdr:nvSpPr>
      <xdr:spPr bwMode="auto">
        <a:xfrm>
          <a:off x="458724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110</xdr:row>
      <xdr:rowOff>0</xdr:rowOff>
    </xdr:from>
    <xdr:to>
      <xdr:col>12</xdr:col>
      <xdr:colOff>0</xdr:colOff>
      <xdr:row>110</xdr:row>
      <xdr:rowOff>0</xdr:rowOff>
    </xdr:to>
    <xdr:sp macro="" textlink="">
      <xdr:nvSpPr>
        <xdr:cNvPr id="57699" name="Line 55">
          <a:extLst>
            <a:ext uri="{FF2B5EF4-FFF2-40B4-BE49-F238E27FC236}">
              <a16:creationId xmlns:a16="http://schemas.microsoft.com/office/drawing/2014/main" id="{75D83455-2A8B-2227-95D9-3B7EB71158E6}"/>
            </a:ext>
          </a:extLst>
        </xdr:cNvPr>
        <xdr:cNvSpPr>
          <a:spLocks noChangeShapeType="1"/>
        </xdr:cNvSpPr>
      </xdr:nvSpPr>
      <xdr:spPr bwMode="auto">
        <a:xfrm>
          <a:off x="557022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00" name="Line 65">
          <a:extLst>
            <a:ext uri="{FF2B5EF4-FFF2-40B4-BE49-F238E27FC236}">
              <a16:creationId xmlns:a16="http://schemas.microsoft.com/office/drawing/2014/main" id="{8D646051-CA76-ED41-3C62-EFE0763AACAA}"/>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01" name="Line 66">
          <a:extLst>
            <a:ext uri="{FF2B5EF4-FFF2-40B4-BE49-F238E27FC236}">
              <a16:creationId xmlns:a16="http://schemas.microsoft.com/office/drawing/2014/main" id="{EB3FD77B-A10D-8876-3937-5EDE5F5FBBC4}"/>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02" name="Line 67">
          <a:extLst>
            <a:ext uri="{FF2B5EF4-FFF2-40B4-BE49-F238E27FC236}">
              <a16:creationId xmlns:a16="http://schemas.microsoft.com/office/drawing/2014/main" id="{16FBBAFC-1CAC-5EAE-2D01-D22B1CCC7409}"/>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03" name="Line 68">
          <a:extLst>
            <a:ext uri="{FF2B5EF4-FFF2-40B4-BE49-F238E27FC236}">
              <a16:creationId xmlns:a16="http://schemas.microsoft.com/office/drawing/2014/main" id="{B5C24133-2AC1-658A-7195-674E20D63AD5}"/>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04" name="Line 69">
          <a:extLst>
            <a:ext uri="{FF2B5EF4-FFF2-40B4-BE49-F238E27FC236}">
              <a16:creationId xmlns:a16="http://schemas.microsoft.com/office/drawing/2014/main" id="{F97704DA-2CCF-BF51-310F-10C960A4EA5F}"/>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05" name="Line 70">
          <a:extLst>
            <a:ext uri="{FF2B5EF4-FFF2-40B4-BE49-F238E27FC236}">
              <a16:creationId xmlns:a16="http://schemas.microsoft.com/office/drawing/2014/main" id="{77E13FCA-3932-AD15-F5A7-1D09D87AA4EF}"/>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06" name="Line 71">
          <a:extLst>
            <a:ext uri="{FF2B5EF4-FFF2-40B4-BE49-F238E27FC236}">
              <a16:creationId xmlns:a16="http://schemas.microsoft.com/office/drawing/2014/main" id="{43E12CE4-A01C-317A-7196-D04AC549D5BB}"/>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07" name="Line 72">
          <a:extLst>
            <a:ext uri="{FF2B5EF4-FFF2-40B4-BE49-F238E27FC236}">
              <a16:creationId xmlns:a16="http://schemas.microsoft.com/office/drawing/2014/main" id="{75F8D456-25DB-6143-40E8-8D28A7935BEA}"/>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08" name="Line 73">
          <a:extLst>
            <a:ext uri="{FF2B5EF4-FFF2-40B4-BE49-F238E27FC236}">
              <a16:creationId xmlns:a16="http://schemas.microsoft.com/office/drawing/2014/main" id="{BF306021-6F0E-15E1-FB85-9EFF7607C753}"/>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09" name="Line 74">
          <a:extLst>
            <a:ext uri="{FF2B5EF4-FFF2-40B4-BE49-F238E27FC236}">
              <a16:creationId xmlns:a16="http://schemas.microsoft.com/office/drawing/2014/main" id="{D2DD5B45-BFBC-DBED-5EF9-FD3C5A758FA2}"/>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10" name="Line 75">
          <a:extLst>
            <a:ext uri="{FF2B5EF4-FFF2-40B4-BE49-F238E27FC236}">
              <a16:creationId xmlns:a16="http://schemas.microsoft.com/office/drawing/2014/main" id="{ADB3C3CD-8109-E539-99FC-507A82F8C11C}"/>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11" name="Rectangle 21">
          <a:extLst>
            <a:ext uri="{FF2B5EF4-FFF2-40B4-BE49-F238E27FC236}">
              <a16:creationId xmlns:a16="http://schemas.microsoft.com/office/drawing/2014/main" id="{E6082569-AC64-640E-CFC7-C6EEC73A1987}"/>
            </a:ext>
          </a:extLst>
        </xdr:cNvPr>
        <xdr:cNvSpPr>
          <a:spLocks noChangeArrowheads="1"/>
        </xdr:cNvSpPr>
      </xdr:nvSpPr>
      <xdr:spPr bwMode="auto">
        <a:xfrm>
          <a:off x="0" y="28323540"/>
          <a:ext cx="6888480" cy="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12" name="Line 22">
          <a:extLst>
            <a:ext uri="{FF2B5EF4-FFF2-40B4-BE49-F238E27FC236}">
              <a16:creationId xmlns:a16="http://schemas.microsoft.com/office/drawing/2014/main" id="{ECE92297-890A-2987-1780-1BCEFA6557E0}"/>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110</xdr:row>
      <xdr:rowOff>0</xdr:rowOff>
    </xdr:from>
    <xdr:to>
      <xdr:col>8</xdr:col>
      <xdr:colOff>0</xdr:colOff>
      <xdr:row>110</xdr:row>
      <xdr:rowOff>0</xdr:rowOff>
    </xdr:to>
    <xdr:sp macro="" textlink="">
      <xdr:nvSpPr>
        <xdr:cNvPr id="57713" name="Line 23">
          <a:extLst>
            <a:ext uri="{FF2B5EF4-FFF2-40B4-BE49-F238E27FC236}">
              <a16:creationId xmlns:a16="http://schemas.microsoft.com/office/drawing/2014/main" id="{6A29F164-79FC-BA1C-ED80-A27144397F51}"/>
            </a:ext>
          </a:extLst>
        </xdr:cNvPr>
        <xdr:cNvSpPr>
          <a:spLocks noChangeShapeType="1"/>
        </xdr:cNvSpPr>
      </xdr:nvSpPr>
      <xdr:spPr bwMode="auto">
        <a:xfrm>
          <a:off x="331470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10</xdr:col>
      <xdr:colOff>0</xdr:colOff>
      <xdr:row>110</xdr:row>
      <xdr:rowOff>0</xdr:rowOff>
    </xdr:to>
    <xdr:sp macro="" textlink="">
      <xdr:nvSpPr>
        <xdr:cNvPr id="57714" name="Line 24">
          <a:extLst>
            <a:ext uri="{FF2B5EF4-FFF2-40B4-BE49-F238E27FC236}">
              <a16:creationId xmlns:a16="http://schemas.microsoft.com/office/drawing/2014/main" id="{C957D77E-7CF1-D96C-9D56-7F16DF2080C0}"/>
            </a:ext>
          </a:extLst>
        </xdr:cNvPr>
        <xdr:cNvSpPr>
          <a:spLocks noChangeShapeType="1"/>
        </xdr:cNvSpPr>
      </xdr:nvSpPr>
      <xdr:spPr bwMode="auto">
        <a:xfrm>
          <a:off x="458724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18</xdr:col>
      <xdr:colOff>0</xdr:colOff>
      <xdr:row>110</xdr:row>
      <xdr:rowOff>0</xdr:rowOff>
    </xdr:to>
    <xdr:sp macro="" textlink="">
      <xdr:nvSpPr>
        <xdr:cNvPr id="57715" name="Line 26">
          <a:extLst>
            <a:ext uri="{FF2B5EF4-FFF2-40B4-BE49-F238E27FC236}">
              <a16:creationId xmlns:a16="http://schemas.microsoft.com/office/drawing/2014/main" id="{E36D7022-D562-AE41-485A-5AC52EFA3FD6}"/>
            </a:ext>
          </a:extLst>
        </xdr:cNvPr>
        <xdr:cNvSpPr>
          <a:spLocks noChangeShapeType="1"/>
        </xdr:cNvSpPr>
      </xdr:nvSpPr>
      <xdr:spPr bwMode="auto">
        <a:xfrm>
          <a:off x="4587240" y="283235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8</xdr:col>
      <xdr:colOff>0</xdr:colOff>
      <xdr:row>110</xdr:row>
      <xdr:rowOff>0</xdr:rowOff>
    </xdr:to>
    <xdr:sp macro="" textlink="">
      <xdr:nvSpPr>
        <xdr:cNvPr id="57716" name="Line 27">
          <a:extLst>
            <a:ext uri="{FF2B5EF4-FFF2-40B4-BE49-F238E27FC236}">
              <a16:creationId xmlns:a16="http://schemas.microsoft.com/office/drawing/2014/main" id="{7AEDBE3E-4796-A8C0-CB72-880987A83FA9}"/>
            </a:ext>
          </a:extLst>
        </xdr:cNvPr>
        <xdr:cNvSpPr>
          <a:spLocks noChangeShapeType="1"/>
        </xdr:cNvSpPr>
      </xdr:nvSpPr>
      <xdr:spPr bwMode="auto">
        <a:xfrm>
          <a:off x="0" y="283235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18</xdr:col>
      <xdr:colOff>0</xdr:colOff>
      <xdr:row>110</xdr:row>
      <xdr:rowOff>0</xdr:rowOff>
    </xdr:to>
    <xdr:sp macro="" textlink="">
      <xdr:nvSpPr>
        <xdr:cNvPr id="57717" name="Line 28">
          <a:extLst>
            <a:ext uri="{FF2B5EF4-FFF2-40B4-BE49-F238E27FC236}">
              <a16:creationId xmlns:a16="http://schemas.microsoft.com/office/drawing/2014/main" id="{7E997D22-650C-BB71-CF04-C6EF26BA4CB8}"/>
            </a:ext>
          </a:extLst>
        </xdr:cNvPr>
        <xdr:cNvSpPr>
          <a:spLocks noChangeShapeType="1"/>
        </xdr:cNvSpPr>
      </xdr:nvSpPr>
      <xdr:spPr bwMode="auto">
        <a:xfrm>
          <a:off x="4587240" y="283235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18" name="Rectangle 29">
          <a:extLst>
            <a:ext uri="{FF2B5EF4-FFF2-40B4-BE49-F238E27FC236}">
              <a16:creationId xmlns:a16="http://schemas.microsoft.com/office/drawing/2014/main" id="{0AD1C013-B4F0-5A78-84D5-C7C986653C3E}"/>
            </a:ext>
          </a:extLst>
        </xdr:cNvPr>
        <xdr:cNvSpPr>
          <a:spLocks noChangeArrowheads="1"/>
        </xdr:cNvSpPr>
      </xdr:nvSpPr>
      <xdr:spPr bwMode="auto">
        <a:xfrm>
          <a:off x="0" y="28323540"/>
          <a:ext cx="6888480" cy="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0</xdr:rowOff>
    </xdr:from>
    <xdr:to>
      <xdr:col>8</xdr:col>
      <xdr:colOff>0</xdr:colOff>
      <xdr:row>110</xdr:row>
      <xdr:rowOff>0</xdr:rowOff>
    </xdr:to>
    <xdr:sp macro="" textlink="">
      <xdr:nvSpPr>
        <xdr:cNvPr id="57719" name="Line 30">
          <a:extLst>
            <a:ext uri="{FF2B5EF4-FFF2-40B4-BE49-F238E27FC236}">
              <a16:creationId xmlns:a16="http://schemas.microsoft.com/office/drawing/2014/main" id="{FFB5FA63-0D8C-66D7-EFE3-6A8ABEEB0A9E}"/>
            </a:ext>
          </a:extLst>
        </xdr:cNvPr>
        <xdr:cNvSpPr>
          <a:spLocks noChangeShapeType="1"/>
        </xdr:cNvSpPr>
      </xdr:nvSpPr>
      <xdr:spPr bwMode="auto">
        <a:xfrm>
          <a:off x="0" y="283235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20" name="Line 34">
          <a:extLst>
            <a:ext uri="{FF2B5EF4-FFF2-40B4-BE49-F238E27FC236}">
              <a16:creationId xmlns:a16="http://schemas.microsoft.com/office/drawing/2014/main" id="{C7CF1E23-C1C8-B3F3-D206-8C7671080624}"/>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21" name="Line 35">
          <a:extLst>
            <a:ext uri="{FF2B5EF4-FFF2-40B4-BE49-F238E27FC236}">
              <a16:creationId xmlns:a16="http://schemas.microsoft.com/office/drawing/2014/main" id="{EAF8AB8C-0B9B-F7FD-3533-E0B0FFAACCE1}"/>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110</xdr:row>
      <xdr:rowOff>0</xdr:rowOff>
    </xdr:from>
    <xdr:to>
      <xdr:col>18</xdr:col>
      <xdr:colOff>0</xdr:colOff>
      <xdr:row>110</xdr:row>
      <xdr:rowOff>0</xdr:rowOff>
    </xdr:to>
    <xdr:sp macro="" textlink="">
      <xdr:nvSpPr>
        <xdr:cNvPr id="57722" name="Line 38">
          <a:extLst>
            <a:ext uri="{FF2B5EF4-FFF2-40B4-BE49-F238E27FC236}">
              <a16:creationId xmlns:a16="http://schemas.microsoft.com/office/drawing/2014/main" id="{1E42CDD3-D0C5-1F51-9238-56CE226B4D47}"/>
            </a:ext>
          </a:extLst>
        </xdr:cNvPr>
        <xdr:cNvSpPr>
          <a:spLocks noChangeShapeType="1"/>
        </xdr:cNvSpPr>
      </xdr:nvSpPr>
      <xdr:spPr bwMode="auto">
        <a:xfrm>
          <a:off x="4899660" y="2832354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23" name="Line 41">
          <a:extLst>
            <a:ext uri="{FF2B5EF4-FFF2-40B4-BE49-F238E27FC236}">
              <a16:creationId xmlns:a16="http://schemas.microsoft.com/office/drawing/2014/main" id="{BF2D6C0C-B861-76F0-56A1-A9385CBC7E09}"/>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24" name="Line 42">
          <a:extLst>
            <a:ext uri="{FF2B5EF4-FFF2-40B4-BE49-F238E27FC236}">
              <a16:creationId xmlns:a16="http://schemas.microsoft.com/office/drawing/2014/main" id="{460EB8ED-3F48-A30E-D1F8-1BC1A1687997}"/>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25" name="Line 43">
          <a:extLst>
            <a:ext uri="{FF2B5EF4-FFF2-40B4-BE49-F238E27FC236}">
              <a16:creationId xmlns:a16="http://schemas.microsoft.com/office/drawing/2014/main" id="{C2B076B4-8011-9DE9-FD39-B0CD2DC116E6}"/>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26" name="Line 44">
          <a:extLst>
            <a:ext uri="{FF2B5EF4-FFF2-40B4-BE49-F238E27FC236}">
              <a16:creationId xmlns:a16="http://schemas.microsoft.com/office/drawing/2014/main" id="{6045F624-9A6E-42E1-F5F5-48871C63D14B}"/>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27" name="Line 45">
          <a:extLst>
            <a:ext uri="{FF2B5EF4-FFF2-40B4-BE49-F238E27FC236}">
              <a16:creationId xmlns:a16="http://schemas.microsoft.com/office/drawing/2014/main" id="{E2809DB1-65B8-702F-83EA-835543979A45}"/>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28" name="Line 47">
          <a:extLst>
            <a:ext uri="{FF2B5EF4-FFF2-40B4-BE49-F238E27FC236}">
              <a16:creationId xmlns:a16="http://schemas.microsoft.com/office/drawing/2014/main" id="{FADE7650-2B7C-20EB-4868-2D8309A8CDE8}"/>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29" name="Line 48">
          <a:extLst>
            <a:ext uri="{FF2B5EF4-FFF2-40B4-BE49-F238E27FC236}">
              <a16:creationId xmlns:a16="http://schemas.microsoft.com/office/drawing/2014/main" id="{E15DDE33-43AA-FADB-D710-CA5A892D8463}"/>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30" name="Line 49">
          <a:extLst>
            <a:ext uri="{FF2B5EF4-FFF2-40B4-BE49-F238E27FC236}">
              <a16:creationId xmlns:a16="http://schemas.microsoft.com/office/drawing/2014/main" id="{6819C4D4-3F2B-B2AD-9AE9-92A01B967C4F}"/>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31" name="Line 50">
          <a:extLst>
            <a:ext uri="{FF2B5EF4-FFF2-40B4-BE49-F238E27FC236}">
              <a16:creationId xmlns:a16="http://schemas.microsoft.com/office/drawing/2014/main" id="{F504F65B-B428-BC64-3395-2CB088329CD0}"/>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110</xdr:row>
      <xdr:rowOff>0</xdr:rowOff>
    </xdr:from>
    <xdr:to>
      <xdr:col>2</xdr:col>
      <xdr:colOff>0</xdr:colOff>
      <xdr:row>110</xdr:row>
      <xdr:rowOff>0</xdr:rowOff>
    </xdr:to>
    <xdr:sp macro="" textlink="">
      <xdr:nvSpPr>
        <xdr:cNvPr id="57732" name="Line 51">
          <a:extLst>
            <a:ext uri="{FF2B5EF4-FFF2-40B4-BE49-F238E27FC236}">
              <a16:creationId xmlns:a16="http://schemas.microsoft.com/office/drawing/2014/main" id="{C2FEBBED-C47C-BBEF-8BA8-68E2A8FB3187}"/>
            </a:ext>
          </a:extLst>
        </xdr:cNvPr>
        <xdr:cNvSpPr>
          <a:spLocks noChangeShapeType="1"/>
        </xdr:cNvSpPr>
      </xdr:nvSpPr>
      <xdr:spPr bwMode="auto">
        <a:xfrm>
          <a:off x="42672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110</xdr:row>
      <xdr:rowOff>0</xdr:rowOff>
    </xdr:from>
    <xdr:to>
      <xdr:col>4</xdr:col>
      <xdr:colOff>0</xdr:colOff>
      <xdr:row>110</xdr:row>
      <xdr:rowOff>0</xdr:rowOff>
    </xdr:to>
    <xdr:sp macro="" textlink="">
      <xdr:nvSpPr>
        <xdr:cNvPr id="57733" name="Line 52">
          <a:extLst>
            <a:ext uri="{FF2B5EF4-FFF2-40B4-BE49-F238E27FC236}">
              <a16:creationId xmlns:a16="http://schemas.microsoft.com/office/drawing/2014/main" id="{DE36828D-F358-C4F3-7581-30DD7BA66321}"/>
            </a:ext>
          </a:extLst>
        </xdr:cNvPr>
        <xdr:cNvSpPr>
          <a:spLocks noChangeShapeType="1"/>
        </xdr:cNvSpPr>
      </xdr:nvSpPr>
      <xdr:spPr bwMode="auto">
        <a:xfrm>
          <a:off x="202692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110</xdr:row>
      <xdr:rowOff>0</xdr:rowOff>
    </xdr:from>
    <xdr:to>
      <xdr:col>9</xdr:col>
      <xdr:colOff>0</xdr:colOff>
      <xdr:row>110</xdr:row>
      <xdr:rowOff>0</xdr:rowOff>
    </xdr:to>
    <xdr:sp macro="" textlink="">
      <xdr:nvSpPr>
        <xdr:cNvPr id="57734" name="Line 53">
          <a:extLst>
            <a:ext uri="{FF2B5EF4-FFF2-40B4-BE49-F238E27FC236}">
              <a16:creationId xmlns:a16="http://schemas.microsoft.com/office/drawing/2014/main" id="{5797AA79-1381-CA72-7829-B11D0052E3F0}"/>
            </a:ext>
          </a:extLst>
        </xdr:cNvPr>
        <xdr:cNvSpPr>
          <a:spLocks noChangeShapeType="1"/>
        </xdr:cNvSpPr>
      </xdr:nvSpPr>
      <xdr:spPr bwMode="auto">
        <a:xfrm>
          <a:off x="401574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10</xdr:col>
      <xdr:colOff>0</xdr:colOff>
      <xdr:row>110</xdr:row>
      <xdr:rowOff>0</xdr:rowOff>
    </xdr:to>
    <xdr:sp macro="" textlink="">
      <xdr:nvSpPr>
        <xdr:cNvPr id="57735" name="Line 54">
          <a:extLst>
            <a:ext uri="{FF2B5EF4-FFF2-40B4-BE49-F238E27FC236}">
              <a16:creationId xmlns:a16="http://schemas.microsoft.com/office/drawing/2014/main" id="{C64BF5E7-EF3F-A1E6-58EB-6585CDC0D413}"/>
            </a:ext>
          </a:extLst>
        </xdr:cNvPr>
        <xdr:cNvSpPr>
          <a:spLocks noChangeShapeType="1"/>
        </xdr:cNvSpPr>
      </xdr:nvSpPr>
      <xdr:spPr bwMode="auto">
        <a:xfrm>
          <a:off x="458724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110</xdr:row>
      <xdr:rowOff>0</xdr:rowOff>
    </xdr:from>
    <xdr:to>
      <xdr:col>12</xdr:col>
      <xdr:colOff>0</xdr:colOff>
      <xdr:row>110</xdr:row>
      <xdr:rowOff>0</xdr:rowOff>
    </xdr:to>
    <xdr:sp macro="" textlink="">
      <xdr:nvSpPr>
        <xdr:cNvPr id="57736" name="Line 55">
          <a:extLst>
            <a:ext uri="{FF2B5EF4-FFF2-40B4-BE49-F238E27FC236}">
              <a16:creationId xmlns:a16="http://schemas.microsoft.com/office/drawing/2014/main" id="{9E7AE967-C0A9-E735-4B82-6FC5E80AB359}"/>
            </a:ext>
          </a:extLst>
        </xdr:cNvPr>
        <xdr:cNvSpPr>
          <a:spLocks noChangeShapeType="1"/>
        </xdr:cNvSpPr>
      </xdr:nvSpPr>
      <xdr:spPr bwMode="auto">
        <a:xfrm>
          <a:off x="557022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37" name="Line 65">
          <a:extLst>
            <a:ext uri="{FF2B5EF4-FFF2-40B4-BE49-F238E27FC236}">
              <a16:creationId xmlns:a16="http://schemas.microsoft.com/office/drawing/2014/main" id="{B9C71385-5389-D2E8-9554-A84C709CFB34}"/>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38" name="Line 66">
          <a:extLst>
            <a:ext uri="{FF2B5EF4-FFF2-40B4-BE49-F238E27FC236}">
              <a16:creationId xmlns:a16="http://schemas.microsoft.com/office/drawing/2014/main" id="{9E07437C-0632-5284-2F05-FD78A7448220}"/>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39" name="Line 67">
          <a:extLst>
            <a:ext uri="{FF2B5EF4-FFF2-40B4-BE49-F238E27FC236}">
              <a16:creationId xmlns:a16="http://schemas.microsoft.com/office/drawing/2014/main" id="{C9836D94-D879-C61F-85C4-1A5A26338582}"/>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40" name="Line 68">
          <a:extLst>
            <a:ext uri="{FF2B5EF4-FFF2-40B4-BE49-F238E27FC236}">
              <a16:creationId xmlns:a16="http://schemas.microsoft.com/office/drawing/2014/main" id="{3EF24102-7375-7028-05C8-0DF8E1F3E8E0}"/>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41" name="Line 69">
          <a:extLst>
            <a:ext uri="{FF2B5EF4-FFF2-40B4-BE49-F238E27FC236}">
              <a16:creationId xmlns:a16="http://schemas.microsoft.com/office/drawing/2014/main" id="{48E7C3C0-9D61-29BD-A58B-CDE1EDCF8FB7}"/>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42" name="Line 70">
          <a:extLst>
            <a:ext uri="{FF2B5EF4-FFF2-40B4-BE49-F238E27FC236}">
              <a16:creationId xmlns:a16="http://schemas.microsoft.com/office/drawing/2014/main" id="{184ECF85-1AF1-E5D1-55B9-7405EC94F772}"/>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43" name="Line 71">
          <a:extLst>
            <a:ext uri="{FF2B5EF4-FFF2-40B4-BE49-F238E27FC236}">
              <a16:creationId xmlns:a16="http://schemas.microsoft.com/office/drawing/2014/main" id="{3F61F651-7BDC-3381-9CF4-17A1D22B08B6}"/>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44" name="Line 72">
          <a:extLst>
            <a:ext uri="{FF2B5EF4-FFF2-40B4-BE49-F238E27FC236}">
              <a16:creationId xmlns:a16="http://schemas.microsoft.com/office/drawing/2014/main" id="{1468081D-C2C8-82B5-A230-5A65AA8D68B8}"/>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45" name="Line 73">
          <a:extLst>
            <a:ext uri="{FF2B5EF4-FFF2-40B4-BE49-F238E27FC236}">
              <a16:creationId xmlns:a16="http://schemas.microsoft.com/office/drawing/2014/main" id="{59F7E9E6-1F6B-A5E6-3B64-B38CFB49407A}"/>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46" name="Line 74">
          <a:extLst>
            <a:ext uri="{FF2B5EF4-FFF2-40B4-BE49-F238E27FC236}">
              <a16:creationId xmlns:a16="http://schemas.microsoft.com/office/drawing/2014/main" id="{336C82F0-BCD8-4D3B-C996-4E056D543A65}"/>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47" name="Line 75">
          <a:extLst>
            <a:ext uri="{FF2B5EF4-FFF2-40B4-BE49-F238E27FC236}">
              <a16:creationId xmlns:a16="http://schemas.microsoft.com/office/drawing/2014/main" id="{32FBC695-CEB1-9C4A-C84E-CE8B81B4C732}"/>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48" name="Rectangle 21">
          <a:extLst>
            <a:ext uri="{FF2B5EF4-FFF2-40B4-BE49-F238E27FC236}">
              <a16:creationId xmlns:a16="http://schemas.microsoft.com/office/drawing/2014/main" id="{1C0C8DBC-DA54-B666-0675-753DE0D26486}"/>
            </a:ext>
          </a:extLst>
        </xdr:cNvPr>
        <xdr:cNvSpPr>
          <a:spLocks noChangeArrowheads="1"/>
        </xdr:cNvSpPr>
      </xdr:nvSpPr>
      <xdr:spPr bwMode="auto">
        <a:xfrm>
          <a:off x="0" y="28323540"/>
          <a:ext cx="6888480" cy="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49" name="Line 22">
          <a:extLst>
            <a:ext uri="{FF2B5EF4-FFF2-40B4-BE49-F238E27FC236}">
              <a16:creationId xmlns:a16="http://schemas.microsoft.com/office/drawing/2014/main" id="{36F5B43B-FC0D-B808-8FE1-B654669284F5}"/>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110</xdr:row>
      <xdr:rowOff>0</xdr:rowOff>
    </xdr:from>
    <xdr:to>
      <xdr:col>8</xdr:col>
      <xdr:colOff>0</xdr:colOff>
      <xdr:row>110</xdr:row>
      <xdr:rowOff>0</xdr:rowOff>
    </xdr:to>
    <xdr:sp macro="" textlink="">
      <xdr:nvSpPr>
        <xdr:cNvPr id="57750" name="Line 23">
          <a:extLst>
            <a:ext uri="{FF2B5EF4-FFF2-40B4-BE49-F238E27FC236}">
              <a16:creationId xmlns:a16="http://schemas.microsoft.com/office/drawing/2014/main" id="{F0CE7C03-0D84-A029-6245-BE292FD6B5A1}"/>
            </a:ext>
          </a:extLst>
        </xdr:cNvPr>
        <xdr:cNvSpPr>
          <a:spLocks noChangeShapeType="1"/>
        </xdr:cNvSpPr>
      </xdr:nvSpPr>
      <xdr:spPr bwMode="auto">
        <a:xfrm>
          <a:off x="331470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10</xdr:col>
      <xdr:colOff>0</xdr:colOff>
      <xdr:row>110</xdr:row>
      <xdr:rowOff>0</xdr:rowOff>
    </xdr:to>
    <xdr:sp macro="" textlink="">
      <xdr:nvSpPr>
        <xdr:cNvPr id="57751" name="Line 24">
          <a:extLst>
            <a:ext uri="{FF2B5EF4-FFF2-40B4-BE49-F238E27FC236}">
              <a16:creationId xmlns:a16="http://schemas.microsoft.com/office/drawing/2014/main" id="{C9D87D3A-1EC8-CF7F-C06C-AF6A66DADC6B}"/>
            </a:ext>
          </a:extLst>
        </xdr:cNvPr>
        <xdr:cNvSpPr>
          <a:spLocks noChangeShapeType="1"/>
        </xdr:cNvSpPr>
      </xdr:nvSpPr>
      <xdr:spPr bwMode="auto">
        <a:xfrm>
          <a:off x="458724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18</xdr:col>
      <xdr:colOff>0</xdr:colOff>
      <xdr:row>110</xdr:row>
      <xdr:rowOff>0</xdr:rowOff>
    </xdr:to>
    <xdr:sp macro="" textlink="">
      <xdr:nvSpPr>
        <xdr:cNvPr id="57752" name="Line 26">
          <a:extLst>
            <a:ext uri="{FF2B5EF4-FFF2-40B4-BE49-F238E27FC236}">
              <a16:creationId xmlns:a16="http://schemas.microsoft.com/office/drawing/2014/main" id="{21681E86-42EE-B7A1-84D2-D93D01855F03}"/>
            </a:ext>
          </a:extLst>
        </xdr:cNvPr>
        <xdr:cNvSpPr>
          <a:spLocks noChangeShapeType="1"/>
        </xdr:cNvSpPr>
      </xdr:nvSpPr>
      <xdr:spPr bwMode="auto">
        <a:xfrm>
          <a:off x="4587240" y="283235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8</xdr:col>
      <xdr:colOff>0</xdr:colOff>
      <xdr:row>110</xdr:row>
      <xdr:rowOff>0</xdr:rowOff>
    </xdr:to>
    <xdr:sp macro="" textlink="">
      <xdr:nvSpPr>
        <xdr:cNvPr id="57753" name="Line 27">
          <a:extLst>
            <a:ext uri="{FF2B5EF4-FFF2-40B4-BE49-F238E27FC236}">
              <a16:creationId xmlns:a16="http://schemas.microsoft.com/office/drawing/2014/main" id="{15E0B0A1-8C72-0259-DA9E-5D024850FC68}"/>
            </a:ext>
          </a:extLst>
        </xdr:cNvPr>
        <xdr:cNvSpPr>
          <a:spLocks noChangeShapeType="1"/>
        </xdr:cNvSpPr>
      </xdr:nvSpPr>
      <xdr:spPr bwMode="auto">
        <a:xfrm>
          <a:off x="0" y="283235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18</xdr:col>
      <xdr:colOff>0</xdr:colOff>
      <xdr:row>110</xdr:row>
      <xdr:rowOff>0</xdr:rowOff>
    </xdr:to>
    <xdr:sp macro="" textlink="">
      <xdr:nvSpPr>
        <xdr:cNvPr id="57754" name="Line 28">
          <a:extLst>
            <a:ext uri="{FF2B5EF4-FFF2-40B4-BE49-F238E27FC236}">
              <a16:creationId xmlns:a16="http://schemas.microsoft.com/office/drawing/2014/main" id="{FBD29E4A-4F8D-5EAE-19DC-767036889088}"/>
            </a:ext>
          </a:extLst>
        </xdr:cNvPr>
        <xdr:cNvSpPr>
          <a:spLocks noChangeShapeType="1"/>
        </xdr:cNvSpPr>
      </xdr:nvSpPr>
      <xdr:spPr bwMode="auto">
        <a:xfrm>
          <a:off x="4587240" y="283235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55" name="Rectangle 29">
          <a:extLst>
            <a:ext uri="{FF2B5EF4-FFF2-40B4-BE49-F238E27FC236}">
              <a16:creationId xmlns:a16="http://schemas.microsoft.com/office/drawing/2014/main" id="{D4C31C91-0254-38C2-AF7D-635AE0E32E06}"/>
            </a:ext>
          </a:extLst>
        </xdr:cNvPr>
        <xdr:cNvSpPr>
          <a:spLocks noChangeArrowheads="1"/>
        </xdr:cNvSpPr>
      </xdr:nvSpPr>
      <xdr:spPr bwMode="auto">
        <a:xfrm>
          <a:off x="0" y="28323540"/>
          <a:ext cx="6888480" cy="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0</xdr:rowOff>
    </xdr:from>
    <xdr:to>
      <xdr:col>8</xdr:col>
      <xdr:colOff>0</xdr:colOff>
      <xdr:row>110</xdr:row>
      <xdr:rowOff>0</xdr:rowOff>
    </xdr:to>
    <xdr:sp macro="" textlink="">
      <xdr:nvSpPr>
        <xdr:cNvPr id="57756" name="Line 30">
          <a:extLst>
            <a:ext uri="{FF2B5EF4-FFF2-40B4-BE49-F238E27FC236}">
              <a16:creationId xmlns:a16="http://schemas.microsoft.com/office/drawing/2014/main" id="{187A732D-F57B-2D53-E33F-07ED4B7CC1CA}"/>
            </a:ext>
          </a:extLst>
        </xdr:cNvPr>
        <xdr:cNvSpPr>
          <a:spLocks noChangeShapeType="1"/>
        </xdr:cNvSpPr>
      </xdr:nvSpPr>
      <xdr:spPr bwMode="auto">
        <a:xfrm>
          <a:off x="0" y="283235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57" name="Line 34">
          <a:extLst>
            <a:ext uri="{FF2B5EF4-FFF2-40B4-BE49-F238E27FC236}">
              <a16:creationId xmlns:a16="http://schemas.microsoft.com/office/drawing/2014/main" id="{D0F5456B-BA47-CCA9-8DD6-9DB050393C02}"/>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58" name="Line 35">
          <a:extLst>
            <a:ext uri="{FF2B5EF4-FFF2-40B4-BE49-F238E27FC236}">
              <a16:creationId xmlns:a16="http://schemas.microsoft.com/office/drawing/2014/main" id="{57E14C00-A145-2B38-E3E0-ED5EE0F96A8C}"/>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110</xdr:row>
      <xdr:rowOff>0</xdr:rowOff>
    </xdr:from>
    <xdr:to>
      <xdr:col>18</xdr:col>
      <xdr:colOff>0</xdr:colOff>
      <xdr:row>110</xdr:row>
      <xdr:rowOff>0</xdr:rowOff>
    </xdr:to>
    <xdr:sp macro="" textlink="">
      <xdr:nvSpPr>
        <xdr:cNvPr id="57759" name="Line 38">
          <a:extLst>
            <a:ext uri="{FF2B5EF4-FFF2-40B4-BE49-F238E27FC236}">
              <a16:creationId xmlns:a16="http://schemas.microsoft.com/office/drawing/2014/main" id="{B4B0D86F-8302-8AC0-57E2-BF9FA7C537FF}"/>
            </a:ext>
          </a:extLst>
        </xdr:cNvPr>
        <xdr:cNvSpPr>
          <a:spLocks noChangeShapeType="1"/>
        </xdr:cNvSpPr>
      </xdr:nvSpPr>
      <xdr:spPr bwMode="auto">
        <a:xfrm>
          <a:off x="4899660" y="2832354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60" name="Line 41">
          <a:extLst>
            <a:ext uri="{FF2B5EF4-FFF2-40B4-BE49-F238E27FC236}">
              <a16:creationId xmlns:a16="http://schemas.microsoft.com/office/drawing/2014/main" id="{A81EB6D8-53E7-893C-852E-FA6E8ED5D6E6}"/>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61" name="Line 42">
          <a:extLst>
            <a:ext uri="{FF2B5EF4-FFF2-40B4-BE49-F238E27FC236}">
              <a16:creationId xmlns:a16="http://schemas.microsoft.com/office/drawing/2014/main" id="{626BDF1B-9E9A-4FF9-5DBF-B24B213DF790}"/>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62" name="Line 43">
          <a:extLst>
            <a:ext uri="{FF2B5EF4-FFF2-40B4-BE49-F238E27FC236}">
              <a16:creationId xmlns:a16="http://schemas.microsoft.com/office/drawing/2014/main" id="{C58ACCDF-13D7-C0AB-8170-73E0F337F039}"/>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63" name="Line 44">
          <a:extLst>
            <a:ext uri="{FF2B5EF4-FFF2-40B4-BE49-F238E27FC236}">
              <a16:creationId xmlns:a16="http://schemas.microsoft.com/office/drawing/2014/main" id="{36DC7C43-1D70-67FD-9D22-5EF6905B4A70}"/>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64" name="Line 45">
          <a:extLst>
            <a:ext uri="{FF2B5EF4-FFF2-40B4-BE49-F238E27FC236}">
              <a16:creationId xmlns:a16="http://schemas.microsoft.com/office/drawing/2014/main" id="{B59961E7-3186-C509-FEB2-39F82D063F2C}"/>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65" name="Line 47">
          <a:extLst>
            <a:ext uri="{FF2B5EF4-FFF2-40B4-BE49-F238E27FC236}">
              <a16:creationId xmlns:a16="http://schemas.microsoft.com/office/drawing/2014/main" id="{E3CE7176-E2CA-2346-44D8-11D3B0BB8D50}"/>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66" name="Line 48">
          <a:extLst>
            <a:ext uri="{FF2B5EF4-FFF2-40B4-BE49-F238E27FC236}">
              <a16:creationId xmlns:a16="http://schemas.microsoft.com/office/drawing/2014/main" id="{E7D7B08D-B43B-3C69-9DA9-A65B8BE80248}"/>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67" name="Line 49">
          <a:extLst>
            <a:ext uri="{FF2B5EF4-FFF2-40B4-BE49-F238E27FC236}">
              <a16:creationId xmlns:a16="http://schemas.microsoft.com/office/drawing/2014/main" id="{4CCB0DC6-0FF3-590D-CFFE-910F65B72976}"/>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68" name="Line 50">
          <a:extLst>
            <a:ext uri="{FF2B5EF4-FFF2-40B4-BE49-F238E27FC236}">
              <a16:creationId xmlns:a16="http://schemas.microsoft.com/office/drawing/2014/main" id="{083CA4E9-02AE-404C-4A29-1FF9E6B98717}"/>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110</xdr:row>
      <xdr:rowOff>0</xdr:rowOff>
    </xdr:from>
    <xdr:to>
      <xdr:col>2</xdr:col>
      <xdr:colOff>0</xdr:colOff>
      <xdr:row>110</xdr:row>
      <xdr:rowOff>0</xdr:rowOff>
    </xdr:to>
    <xdr:sp macro="" textlink="">
      <xdr:nvSpPr>
        <xdr:cNvPr id="57769" name="Line 51">
          <a:extLst>
            <a:ext uri="{FF2B5EF4-FFF2-40B4-BE49-F238E27FC236}">
              <a16:creationId xmlns:a16="http://schemas.microsoft.com/office/drawing/2014/main" id="{DE247F9C-1AE5-96DF-690E-82BEC976C39F}"/>
            </a:ext>
          </a:extLst>
        </xdr:cNvPr>
        <xdr:cNvSpPr>
          <a:spLocks noChangeShapeType="1"/>
        </xdr:cNvSpPr>
      </xdr:nvSpPr>
      <xdr:spPr bwMode="auto">
        <a:xfrm>
          <a:off x="42672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110</xdr:row>
      <xdr:rowOff>0</xdr:rowOff>
    </xdr:from>
    <xdr:to>
      <xdr:col>4</xdr:col>
      <xdr:colOff>0</xdr:colOff>
      <xdr:row>110</xdr:row>
      <xdr:rowOff>0</xdr:rowOff>
    </xdr:to>
    <xdr:sp macro="" textlink="">
      <xdr:nvSpPr>
        <xdr:cNvPr id="57770" name="Line 52">
          <a:extLst>
            <a:ext uri="{FF2B5EF4-FFF2-40B4-BE49-F238E27FC236}">
              <a16:creationId xmlns:a16="http://schemas.microsoft.com/office/drawing/2014/main" id="{0D4A8F4F-95A9-FEA1-A32E-72870C362757}"/>
            </a:ext>
          </a:extLst>
        </xdr:cNvPr>
        <xdr:cNvSpPr>
          <a:spLocks noChangeShapeType="1"/>
        </xdr:cNvSpPr>
      </xdr:nvSpPr>
      <xdr:spPr bwMode="auto">
        <a:xfrm>
          <a:off x="202692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110</xdr:row>
      <xdr:rowOff>0</xdr:rowOff>
    </xdr:from>
    <xdr:to>
      <xdr:col>9</xdr:col>
      <xdr:colOff>0</xdr:colOff>
      <xdr:row>110</xdr:row>
      <xdr:rowOff>0</xdr:rowOff>
    </xdr:to>
    <xdr:sp macro="" textlink="">
      <xdr:nvSpPr>
        <xdr:cNvPr id="57771" name="Line 53">
          <a:extLst>
            <a:ext uri="{FF2B5EF4-FFF2-40B4-BE49-F238E27FC236}">
              <a16:creationId xmlns:a16="http://schemas.microsoft.com/office/drawing/2014/main" id="{855C9E66-A7C6-8FF5-DB07-57C9AE5EAD7A}"/>
            </a:ext>
          </a:extLst>
        </xdr:cNvPr>
        <xdr:cNvSpPr>
          <a:spLocks noChangeShapeType="1"/>
        </xdr:cNvSpPr>
      </xdr:nvSpPr>
      <xdr:spPr bwMode="auto">
        <a:xfrm>
          <a:off x="401574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10</xdr:col>
      <xdr:colOff>0</xdr:colOff>
      <xdr:row>110</xdr:row>
      <xdr:rowOff>0</xdr:rowOff>
    </xdr:to>
    <xdr:sp macro="" textlink="">
      <xdr:nvSpPr>
        <xdr:cNvPr id="57772" name="Line 54">
          <a:extLst>
            <a:ext uri="{FF2B5EF4-FFF2-40B4-BE49-F238E27FC236}">
              <a16:creationId xmlns:a16="http://schemas.microsoft.com/office/drawing/2014/main" id="{8D7935EA-9842-49CD-471D-910E6E080476}"/>
            </a:ext>
          </a:extLst>
        </xdr:cNvPr>
        <xdr:cNvSpPr>
          <a:spLocks noChangeShapeType="1"/>
        </xdr:cNvSpPr>
      </xdr:nvSpPr>
      <xdr:spPr bwMode="auto">
        <a:xfrm>
          <a:off x="458724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110</xdr:row>
      <xdr:rowOff>0</xdr:rowOff>
    </xdr:from>
    <xdr:to>
      <xdr:col>12</xdr:col>
      <xdr:colOff>0</xdr:colOff>
      <xdr:row>110</xdr:row>
      <xdr:rowOff>0</xdr:rowOff>
    </xdr:to>
    <xdr:sp macro="" textlink="">
      <xdr:nvSpPr>
        <xdr:cNvPr id="57773" name="Line 55">
          <a:extLst>
            <a:ext uri="{FF2B5EF4-FFF2-40B4-BE49-F238E27FC236}">
              <a16:creationId xmlns:a16="http://schemas.microsoft.com/office/drawing/2014/main" id="{4A46851B-4D75-8833-7564-49B3EF0561AC}"/>
            </a:ext>
          </a:extLst>
        </xdr:cNvPr>
        <xdr:cNvSpPr>
          <a:spLocks noChangeShapeType="1"/>
        </xdr:cNvSpPr>
      </xdr:nvSpPr>
      <xdr:spPr bwMode="auto">
        <a:xfrm>
          <a:off x="5570220" y="283235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74" name="Line 65">
          <a:extLst>
            <a:ext uri="{FF2B5EF4-FFF2-40B4-BE49-F238E27FC236}">
              <a16:creationId xmlns:a16="http://schemas.microsoft.com/office/drawing/2014/main" id="{8465DD7C-5143-6747-DF29-1E6463CB410F}"/>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75" name="Line 66">
          <a:extLst>
            <a:ext uri="{FF2B5EF4-FFF2-40B4-BE49-F238E27FC236}">
              <a16:creationId xmlns:a16="http://schemas.microsoft.com/office/drawing/2014/main" id="{9C3BDCCA-79CD-6298-FE11-20EAF6A2E9BF}"/>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76" name="Line 67">
          <a:extLst>
            <a:ext uri="{FF2B5EF4-FFF2-40B4-BE49-F238E27FC236}">
              <a16:creationId xmlns:a16="http://schemas.microsoft.com/office/drawing/2014/main" id="{19E27673-4C57-7211-14C3-D0777ABC8D9A}"/>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77" name="Line 68">
          <a:extLst>
            <a:ext uri="{FF2B5EF4-FFF2-40B4-BE49-F238E27FC236}">
              <a16:creationId xmlns:a16="http://schemas.microsoft.com/office/drawing/2014/main" id="{F13CBA44-DFF5-C656-5E98-973CA1F41BF5}"/>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78" name="Line 69">
          <a:extLst>
            <a:ext uri="{FF2B5EF4-FFF2-40B4-BE49-F238E27FC236}">
              <a16:creationId xmlns:a16="http://schemas.microsoft.com/office/drawing/2014/main" id="{1832D758-BDAF-5F9E-3CE5-E5060F8E8110}"/>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79" name="Line 70">
          <a:extLst>
            <a:ext uri="{FF2B5EF4-FFF2-40B4-BE49-F238E27FC236}">
              <a16:creationId xmlns:a16="http://schemas.microsoft.com/office/drawing/2014/main" id="{7FC8AA03-30C6-12BF-B0E1-0B25CED0009B}"/>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80" name="Line 71">
          <a:extLst>
            <a:ext uri="{FF2B5EF4-FFF2-40B4-BE49-F238E27FC236}">
              <a16:creationId xmlns:a16="http://schemas.microsoft.com/office/drawing/2014/main" id="{B68AE85B-5474-B250-393F-C2BE088231C4}"/>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81" name="Line 72">
          <a:extLst>
            <a:ext uri="{FF2B5EF4-FFF2-40B4-BE49-F238E27FC236}">
              <a16:creationId xmlns:a16="http://schemas.microsoft.com/office/drawing/2014/main" id="{CF8489DD-6340-4D8B-1BD6-F845BAF28140}"/>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82" name="Line 73">
          <a:extLst>
            <a:ext uri="{FF2B5EF4-FFF2-40B4-BE49-F238E27FC236}">
              <a16:creationId xmlns:a16="http://schemas.microsoft.com/office/drawing/2014/main" id="{EA96B929-1303-0887-BF25-DCCDB9DEA0C3}"/>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83" name="Line 74">
          <a:extLst>
            <a:ext uri="{FF2B5EF4-FFF2-40B4-BE49-F238E27FC236}">
              <a16:creationId xmlns:a16="http://schemas.microsoft.com/office/drawing/2014/main" id="{107307BB-11C6-FC5E-EA16-E8770B8CE675}"/>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18</xdr:col>
      <xdr:colOff>0</xdr:colOff>
      <xdr:row>110</xdr:row>
      <xdr:rowOff>0</xdr:rowOff>
    </xdr:to>
    <xdr:sp macro="" textlink="">
      <xdr:nvSpPr>
        <xdr:cNvPr id="57784" name="Line 75">
          <a:extLst>
            <a:ext uri="{FF2B5EF4-FFF2-40B4-BE49-F238E27FC236}">
              <a16:creationId xmlns:a16="http://schemas.microsoft.com/office/drawing/2014/main" id="{01262333-0E42-098D-B25D-8C03BEEC08C2}"/>
            </a:ext>
          </a:extLst>
        </xdr:cNvPr>
        <xdr:cNvSpPr>
          <a:spLocks noChangeShapeType="1"/>
        </xdr:cNvSpPr>
      </xdr:nvSpPr>
      <xdr:spPr bwMode="auto">
        <a:xfrm>
          <a:off x="0" y="28323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89535</xdr:colOff>
      <xdr:row>36</xdr:row>
      <xdr:rowOff>47625</xdr:rowOff>
    </xdr:from>
    <xdr:ext cx="160108" cy="201850"/>
    <xdr:sp macro="" textlink="">
      <xdr:nvSpPr>
        <xdr:cNvPr id="1553" name="Text Box 529">
          <a:extLst>
            <a:ext uri="{FF2B5EF4-FFF2-40B4-BE49-F238E27FC236}">
              <a16:creationId xmlns:a16="http://schemas.microsoft.com/office/drawing/2014/main" id="{2D5ECD49-734C-F6E4-7E04-C0EA164D3EB1}"/>
            </a:ext>
          </a:extLst>
        </xdr:cNvPr>
        <xdr:cNvSpPr txBox="1">
          <a:spLocks noChangeArrowheads="1"/>
        </xdr:cNvSpPr>
      </xdr:nvSpPr>
      <xdr:spPr bwMode="auto">
        <a:xfrm>
          <a:off x="519841" y="9272307"/>
          <a:ext cx="16010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1" i="0" u="none" strike="noStrike" baseline="0">
              <a:solidFill>
                <a:srgbClr val="000000"/>
              </a:solidFill>
              <a:latin typeface="ＭＳ 明朝"/>
              <a:ea typeface="ＭＳ 明朝"/>
            </a:rPr>
            <a:t>〒</a:t>
          </a:r>
        </a:p>
      </xdr:txBody>
    </xdr:sp>
    <xdr:clientData/>
  </xdr:oneCellAnchor>
  <xdr:twoCellAnchor>
    <xdr:from>
      <xdr:col>10</xdr:col>
      <xdr:colOff>0</xdr:colOff>
      <xdr:row>36</xdr:row>
      <xdr:rowOff>0</xdr:rowOff>
    </xdr:from>
    <xdr:to>
      <xdr:col>10</xdr:col>
      <xdr:colOff>0</xdr:colOff>
      <xdr:row>38</xdr:row>
      <xdr:rowOff>0</xdr:rowOff>
    </xdr:to>
    <xdr:sp macro="" textlink="">
      <xdr:nvSpPr>
        <xdr:cNvPr id="57786" name="Line 59">
          <a:extLst>
            <a:ext uri="{FF2B5EF4-FFF2-40B4-BE49-F238E27FC236}">
              <a16:creationId xmlns:a16="http://schemas.microsoft.com/office/drawing/2014/main" id="{5F15E56F-395F-D961-08C3-671ACB61D8B1}"/>
            </a:ext>
          </a:extLst>
        </xdr:cNvPr>
        <xdr:cNvSpPr>
          <a:spLocks noChangeShapeType="1"/>
        </xdr:cNvSpPr>
      </xdr:nvSpPr>
      <xdr:spPr bwMode="auto">
        <a:xfrm flipH="1">
          <a:off x="4587240" y="9212580"/>
          <a:ext cx="0" cy="4724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82</xdr:row>
      <xdr:rowOff>0</xdr:rowOff>
    </xdr:from>
    <xdr:to>
      <xdr:col>8</xdr:col>
      <xdr:colOff>0</xdr:colOff>
      <xdr:row>82</xdr:row>
      <xdr:rowOff>0</xdr:rowOff>
    </xdr:to>
    <xdr:sp macro="" textlink="">
      <xdr:nvSpPr>
        <xdr:cNvPr id="57787" name="Line 27">
          <a:extLst>
            <a:ext uri="{FF2B5EF4-FFF2-40B4-BE49-F238E27FC236}">
              <a16:creationId xmlns:a16="http://schemas.microsoft.com/office/drawing/2014/main" id="{406533B9-133A-7677-137D-525BF75D51FB}"/>
            </a:ext>
          </a:extLst>
        </xdr:cNvPr>
        <xdr:cNvSpPr>
          <a:spLocks noChangeShapeType="1"/>
        </xdr:cNvSpPr>
      </xdr:nvSpPr>
      <xdr:spPr bwMode="auto">
        <a:xfrm>
          <a:off x="0" y="2088642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82</xdr:row>
      <xdr:rowOff>0</xdr:rowOff>
    </xdr:from>
    <xdr:to>
      <xdr:col>18</xdr:col>
      <xdr:colOff>0</xdr:colOff>
      <xdr:row>82</xdr:row>
      <xdr:rowOff>0</xdr:rowOff>
    </xdr:to>
    <xdr:sp macro="" textlink="">
      <xdr:nvSpPr>
        <xdr:cNvPr id="57788" name="Line 28">
          <a:extLst>
            <a:ext uri="{FF2B5EF4-FFF2-40B4-BE49-F238E27FC236}">
              <a16:creationId xmlns:a16="http://schemas.microsoft.com/office/drawing/2014/main" id="{EFC8A2AE-D547-F07C-3132-5DD76A28F4A2}"/>
            </a:ext>
          </a:extLst>
        </xdr:cNvPr>
        <xdr:cNvSpPr>
          <a:spLocks noChangeShapeType="1"/>
        </xdr:cNvSpPr>
      </xdr:nvSpPr>
      <xdr:spPr bwMode="auto">
        <a:xfrm>
          <a:off x="4587240" y="2088642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8</xdr:col>
      <xdr:colOff>0</xdr:colOff>
      <xdr:row>110</xdr:row>
      <xdr:rowOff>0</xdr:rowOff>
    </xdr:to>
    <xdr:sp macro="" textlink="">
      <xdr:nvSpPr>
        <xdr:cNvPr id="57789" name="Line 27">
          <a:extLst>
            <a:ext uri="{FF2B5EF4-FFF2-40B4-BE49-F238E27FC236}">
              <a16:creationId xmlns:a16="http://schemas.microsoft.com/office/drawing/2014/main" id="{28240E58-751C-AABF-8283-ADC2AAC6566D}"/>
            </a:ext>
          </a:extLst>
        </xdr:cNvPr>
        <xdr:cNvSpPr>
          <a:spLocks noChangeShapeType="1"/>
        </xdr:cNvSpPr>
      </xdr:nvSpPr>
      <xdr:spPr bwMode="auto">
        <a:xfrm>
          <a:off x="0" y="283235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18</xdr:col>
      <xdr:colOff>0</xdr:colOff>
      <xdr:row>110</xdr:row>
      <xdr:rowOff>0</xdr:rowOff>
    </xdr:to>
    <xdr:sp macro="" textlink="">
      <xdr:nvSpPr>
        <xdr:cNvPr id="57790" name="Line 28">
          <a:extLst>
            <a:ext uri="{FF2B5EF4-FFF2-40B4-BE49-F238E27FC236}">
              <a16:creationId xmlns:a16="http://schemas.microsoft.com/office/drawing/2014/main" id="{1689C31C-DE7A-C084-E5DC-05090ACB68B7}"/>
            </a:ext>
          </a:extLst>
        </xdr:cNvPr>
        <xdr:cNvSpPr>
          <a:spLocks noChangeShapeType="1"/>
        </xdr:cNvSpPr>
      </xdr:nvSpPr>
      <xdr:spPr bwMode="auto">
        <a:xfrm>
          <a:off x="4587240" y="283235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8</xdr:col>
      <xdr:colOff>0</xdr:colOff>
      <xdr:row>110</xdr:row>
      <xdr:rowOff>0</xdr:rowOff>
    </xdr:to>
    <xdr:sp macro="" textlink="">
      <xdr:nvSpPr>
        <xdr:cNvPr id="57791" name="Line 27">
          <a:extLst>
            <a:ext uri="{FF2B5EF4-FFF2-40B4-BE49-F238E27FC236}">
              <a16:creationId xmlns:a16="http://schemas.microsoft.com/office/drawing/2014/main" id="{C06921DC-3A2E-6117-6B45-9A804E2A5B3F}"/>
            </a:ext>
          </a:extLst>
        </xdr:cNvPr>
        <xdr:cNvSpPr>
          <a:spLocks noChangeShapeType="1"/>
        </xdr:cNvSpPr>
      </xdr:nvSpPr>
      <xdr:spPr bwMode="auto">
        <a:xfrm>
          <a:off x="0" y="283235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18</xdr:col>
      <xdr:colOff>0</xdr:colOff>
      <xdr:row>110</xdr:row>
      <xdr:rowOff>0</xdr:rowOff>
    </xdr:to>
    <xdr:sp macro="" textlink="">
      <xdr:nvSpPr>
        <xdr:cNvPr id="57792" name="Line 28">
          <a:extLst>
            <a:ext uri="{FF2B5EF4-FFF2-40B4-BE49-F238E27FC236}">
              <a16:creationId xmlns:a16="http://schemas.microsoft.com/office/drawing/2014/main" id="{8E29EA20-8845-B791-1AD1-93FA21D9EB83}"/>
            </a:ext>
          </a:extLst>
        </xdr:cNvPr>
        <xdr:cNvSpPr>
          <a:spLocks noChangeShapeType="1"/>
        </xdr:cNvSpPr>
      </xdr:nvSpPr>
      <xdr:spPr bwMode="auto">
        <a:xfrm>
          <a:off x="4587240" y="283235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110</xdr:row>
      <xdr:rowOff>0</xdr:rowOff>
    </xdr:from>
    <xdr:to>
      <xdr:col>8</xdr:col>
      <xdr:colOff>0</xdr:colOff>
      <xdr:row>110</xdr:row>
      <xdr:rowOff>0</xdr:rowOff>
    </xdr:to>
    <xdr:sp macro="" textlink="">
      <xdr:nvSpPr>
        <xdr:cNvPr id="57793" name="Line 27">
          <a:extLst>
            <a:ext uri="{FF2B5EF4-FFF2-40B4-BE49-F238E27FC236}">
              <a16:creationId xmlns:a16="http://schemas.microsoft.com/office/drawing/2014/main" id="{DD7E071B-C32C-5D17-C0E4-90B7E33939AB}"/>
            </a:ext>
          </a:extLst>
        </xdr:cNvPr>
        <xdr:cNvSpPr>
          <a:spLocks noChangeShapeType="1"/>
        </xdr:cNvSpPr>
      </xdr:nvSpPr>
      <xdr:spPr bwMode="auto">
        <a:xfrm>
          <a:off x="0" y="283235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110</xdr:row>
      <xdr:rowOff>0</xdr:rowOff>
    </xdr:from>
    <xdr:to>
      <xdr:col>18</xdr:col>
      <xdr:colOff>0</xdr:colOff>
      <xdr:row>110</xdr:row>
      <xdr:rowOff>0</xdr:rowOff>
    </xdr:to>
    <xdr:sp macro="" textlink="">
      <xdr:nvSpPr>
        <xdr:cNvPr id="57794" name="Line 28">
          <a:extLst>
            <a:ext uri="{FF2B5EF4-FFF2-40B4-BE49-F238E27FC236}">
              <a16:creationId xmlns:a16="http://schemas.microsoft.com/office/drawing/2014/main" id="{5E68F796-9E46-E5E1-C8D9-BAF3D6250840}"/>
            </a:ext>
          </a:extLst>
        </xdr:cNvPr>
        <xdr:cNvSpPr>
          <a:spLocks noChangeShapeType="1"/>
        </xdr:cNvSpPr>
      </xdr:nvSpPr>
      <xdr:spPr bwMode="auto">
        <a:xfrm>
          <a:off x="4587240" y="283235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84</xdr:row>
      <xdr:rowOff>297180</xdr:rowOff>
    </xdr:from>
    <xdr:to>
      <xdr:col>18</xdr:col>
      <xdr:colOff>0</xdr:colOff>
      <xdr:row>84</xdr:row>
      <xdr:rowOff>297180</xdr:rowOff>
    </xdr:to>
    <xdr:sp macro="" textlink="">
      <xdr:nvSpPr>
        <xdr:cNvPr id="57795" name="Line 38">
          <a:extLst>
            <a:ext uri="{FF2B5EF4-FFF2-40B4-BE49-F238E27FC236}">
              <a16:creationId xmlns:a16="http://schemas.microsoft.com/office/drawing/2014/main" id="{C98B708D-19BB-7EE4-3784-18FFFD4FC3A6}"/>
            </a:ext>
          </a:extLst>
        </xdr:cNvPr>
        <xdr:cNvSpPr>
          <a:spLocks noChangeShapeType="1"/>
        </xdr:cNvSpPr>
      </xdr:nvSpPr>
      <xdr:spPr bwMode="auto">
        <a:xfrm>
          <a:off x="4899660" y="2163318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110</xdr:row>
      <xdr:rowOff>0</xdr:rowOff>
    </xdr:from>
    <xdr:to>
      <xdr:col>18</xdr:col>
      <xdr:colOff>0</xdr:colOff>
      <xdr:row>110</xdr:row>
      <xdr:rowOff>0</xdr:rowOff>
    </xdr:to>
    <xdr:sp macro="" textlink="">
      <xdr:nvSpPr>
        <xdr:cNvPr id="57796" name="Line 38">
          <a:extLst>
            <a:ext uri="{FF2B5EF4-FFF2-40B4-BE49-F238E27FC236}">
              <a16:creationId xmlns:a16="http://schemas.microsoft.com/office/drawing/2014/main" id="{E0E49641-5322-FC5A-B665-07CD9A8A5019}"/>
            </a:ext>
          </a:extLst>
        </xdr:cNvPr>
        <xdr:cNvSpPr>
          <a:spLocks noChangeShapeType="1"/>
        </xdr:cNvSpPr>
      </xdr:nvSpPr>
      <xdr:spPr bwMode="auto">
        <a:xfrm>
          <a:off x="4899660" y="2832354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110</xdr:row>
      <xdr:rowOff>0</xdr:rowOff>
    </xdr:from>
    <xdr:to>
      <xdr:col>18</xdr:col>
      <xdr:colOff>0</xdr:colOff>
      <xdr:row>110</xdr:row>
      <xdr:rowOff>0</xdr:rowOff>
    </xdr:to>
    <xdr:sp macro="" textlink="">
      <xdr:nvSpPr>
        <xdr:cNvPr id="57797" name="Line 38">
          <a:extLst>
            <a:ext uri="{FF2B5EF4-FFF2-40B4-BE49-F238E27FC236}">
              <a16:creationId xmlns:a16="http://schemas.microsoft.com/office/drawing/2014/main" id="{6FE9BD7B-5F53-4D88-7147-89A951BBCFFA}"/>
            </a:ext>
          </a:extLst>
        </xdr:cNvPr>
        <xdr:cNvSpPr>
          <a:spLocks noChangeShapeType="1"/>
        </xdr:cNvSpPr>
      </xdr:nvSpPr>
      <xdr:spPr bwMode="auto">
        <a:xfrm>
          <a:off x="4899660" y="2832354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110</xdr:row>
      <xdr:rowOff>0</xdr:rowOff>
    </xdr:from>
    <xdr:to>
      <xdr:col>18</xdr:col>
      <xdr:colOff>0</xdr:colOff>
      <xdr:row>110</xdr:row>
      <xdr:rowOff>0</xdr:rowOff>
    </xdr:to>
    <xdr:sp macro="" textlink="">
      <xdr:nvSpPr>
        <xdr:cNvPr id="57798" name="Line 38">
          <a:extLst>
            <a:ext uri="{FF2B5EF4-FFF2-40B4-BE49-F238E27FC236}">
              <a16:creationId xmlns:a16="http://schemas.microsoft.com/office/drawing/2014/main" id="{16D776BE-9F9F-2FA3-2CBA-5F9781C4C084}"/>
            </a:ext>
          </a:extLst>
        </xdr:cNvPr>
        <xdr:cNvSpPr>
          <a:spLocks noChangeShapeType="1"/>
        </xdr:cNvSpPr>
      </xdr:nvSpPr>
      <xdr:spPr bwMode="auto">
        <a:xfrm>
          <a:off x="4899660" y="2832354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113</xdr:row>
      <xdr:rowOff>0</xdr:rowOff>
    </xdr:from>
    <xdr:to>
      <xdr:col>18</xdr:col>
      <xdr:colOff>0</xdr:colOff>
      <xdr:row>117</xdr:row>
      <xdr:rowOff>0</xdr:rowOff>
    </xdr:to>
    <xdr:sp macro="" textlink="">
      <xdr:nvSpPr>
        <xdr:cNvPr id="57799" name="Rectangle 21">
          <a:extLst>
            <a:ext uri="{FF2B5EF4-FFF2-40B4-BE49-F238E27FC236}">
              <a16:creationId xmlns:a16="http://schemas.microsoft.com/office/drawing/2014/main" id="{A041A68B-E32F-F138-182B-CF17FA1A89FB}"/>
            </a:ext>
          </a:extLst>
        </xdr:cNvPr>
        <xdr:cNvSpPr>
          <a:spLocks noChangeArrowheads="1"/>
        </xdr:cNvSpPr>
      </xdr:nvSpPr>
      <xdr:spPr bwMode="auto">
        <a:xfrm>
          <a:off x="0" y="29032200"/>
          <a:ext cx="6888480" cy="106680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115</xdr:row>
      <xdr:rowOff>0</xdr:rowOff>
    </xdr:from>
    <xdr:to>
      <xdr:col>18</xdr:col>
      <xdr:colOff>0</xdr:colOff>
      <xdr:row>115</xdr:row>
      <xdr:rowOff>0</xdr:rowOff>
    </xdr:to>
    <xdr:sp macro="" textlink="">
      <xdr:nvSpPr>
        <xdr:cNvPr id="57800" name="Line 22">
          <a:extLst>
            <a:ext uri="{FF2B5EF4-FFF2-40B4-BE49-F238E27FC236}">
              <a16:creationId xmlns:a16="http://schemas.microsoft.com/office/drawing/2014/main" id="{F4925BD3-ED2E-F8FF-B449-DD3C50420C4C}"/>
            </a:ext>
          </a:extLst>
        </xdr:cNvPr>
        <xdr:cNvSpPr>
          <a:spLocks noChangeShapeType="1"/>
        </xdr:cNvSpPr>
      </xdr:nvSpPr>
      <xdr:spPr bwMode="auto">
        <a:xfrm>
          <a:off x="0" y="295427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113</xdr:row>
      <xdr:rowOff>0</xdr:rowOff>
    </xdr:from>
    <xdr:to>
      <xdr:col>8</xdr:col>
      <xdr:colOff>0</xdr:colOff>
      <xdr:row>117</xdr:row>
      <xdr:rowOff>0</xdr:rowOff>
    </xdr:to>
    <xdr:sp macro="" textlink="">
      <xdr:nvSpPr>
        <xdr:cNvPr id="57801" name="Line 23">
          <a:extLst>
            <a:ext uri="{FF2B5EF4-FFF2-40B4-BE49-F238E27FC236}">
              <a16:creationId xmlns:a16="http://schemas.microsoft.com/office/drawing/2014/main" id="{7A79214C-6A4E-E6E0-03B0-906FECBA2AA8}"/>
            </a:ext>
          </a:extLst>
        </xdr:cNvPr>
        <xdr:cNvSpPr>
          <a:spLocks noChangeShapeType="1"/>
        </xdr:cNvSpPr>
      </xdr:nvSpPr>
      <xdr:spPr bwMode="auto">
        <a:xfrm>
          <a:off x="3314700" y="2903220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113</xdr:row>
      <xdr:rowOff>0</xdr:rowOff>
    </xdr:from>
    <xdr:to>
      <xdr:col>10</xdr:col>
      <xdr:colOff>0</xdr:colOff>
      <xdr:row>117</xdr:row>
      <xdr:rowOff>0</xdr:rowOff>
    </xdr:to>
    <xdr:sp macro="" textlink="">
      <xdr:nvSpPr>
        <xdr:cNvPr id="57802" name="Line 24">
          <a:extLst>
            <a:ext uri="{FF2B5EF4-FFF2-40B4-BE49-F238E27FC236}">
              <a16:creationId xmlns:a16="http://schemas.microsoft.com/office/drawing/2014/main" id="{4273A93F-AE65-E79D-54BD-BFCD4C85E754}"/>
            </a:ext>
          </a:extLst>
        </xdr:cNvPr>
        <xdr:cNvSpPr>
          <a:spLocks noChangeShapeType="1"/>
        </xdr:cNvSpPr>
      </xdr:nvSpPr>
      <xdr:spPr bwMode="auto">
        <a:xfrm>
          <a:off x="4587240" y="2903220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114</xdr:row>
      <xdr:rowOff>0</xdr:rowOff>
    </xdr:from>
    <xdr:to>
      <xdr:col>18</xdr:col>
      <xdr:colOff>0</xdr:colOff>
      <xdr:row>114</xdr:row>
      <xdr:rowOff>0</xdr:rowOff>
    </xdr:to>
    <xdr:sp macro="" textlink="">
      <xdr:nvSpPr>
        <xdr:cNvPr id="57803" name="Line 26">
          <a:extLst>
            <a:ext uri="{FF2B5EF4-FFF2-40B4-BE49-F238E27FC236}">
              <a16:creationId xmlns:a16="http://schemas.microsoft.com/office/drawing/2014/main" id="{7668D583-735D-E7B0-9594-C3B93D106EAB}"/>
            </a:ext>
          </a:extLst>
        </xdr:cNvPr>
        <xdr:cNvSpPr>
          <a:spLocks noChangeShapeType="1"/>
        </xdr:cNvSpPr>
      </xdr:nvSpPr>
      <xdr:spPr bwMode="auto">
        <a:xfrm>
          <a:off x="4587240" y="2922270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116</xdr:row>
      <xdr:rowOff>0</xdr:rowOff>
    </xdr:from>
    <xdr:to>
      <xdr:col>8</xdr:col>
      <xdr:colOff>0</xdr:colOff>
      <xdr:row>116</xdr:row>
      <xdr:rowOff>0</xdr:rowOff>
    </xdr:to>
    <xdr:sp macro="" textlink="">
      <xdr:nvSpPr>
        <xdr:cNvPr id="57804" name="Line 27">
          <a:extLst>
            <a:ext uri="{FF2B5EF4-FFF2-40B4-BE49-F238E27FC236}">
              <a16:creationId xmlns:a16="http://schemas.microsoft.com/office/drawing/2014/main" id="{03040015-FF20-6A51-6C79-CF5966A5E294}"/>
            </a:ext>
          </a:extLst>
        </xdr:cNvPr>
        <xdr:cNvSpPr>
          <a:spLocks noChangeShapeType="1"/>
        </xdr:cNvSpPr>
      </xdr:nvSpPr>
      <xdr:spPr bwMode="auto">
        <a:xfrm>
          <a:off x="0" y="297332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116</xdr:row>
      <xdr:rowOff>0</xdr:rowOff>
    </xdr:from>
    <xdr:to>
      <xdr:col>18</xdr:col>
      <xdr:colOff>0</xdr:colOff>
      <xdr:row>116</xdr:row>
      <xdr:rowOff>0</xdr:rowOff>
    </xdr:to>
    <xdr:sp macro="" textlink="">
      <xdr:nvSpPr>
        <xdr:cNvPr id="57805" name="Line 28">
          <a:extLst>
            <a:ext uri="{FF2B5EF4-FFF2-40B4-BE49-F238E27FC236}">
              <a16:creationId xmlns:a16="http://schemas.microsoft.com/office/drawing/2014/main" id="{DCE19BD4-6701-64D1-4952-1D1730688E89}"/>
            </a:ext>
          </a:extLst>
        </xdr:cNvPr>
        <xdr:cNvSpPr>
          <a:spLocks noChangeShapeType="1"/>
        </xdr:cNvSpPr>
      </xdr:nvSpPr>
      <xdr:spPr bwMode="auto">
        <a:xfrm>
          <a:off x="4587240" y="297332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18</xdr:col>
      <xdr:colOff>0</xdr:colOff>
      <xdr:row>144</xdr:row>
      <xdr:rowOff>0</xdr:rowOff>
    </xdr:to>
    <xdr:sp macro="" textlink="">
      <xdr:nvSpPr>
        <xdr:cNvPr id="57806" name="Rectangle 29">
          <a:extLst>
            <a:ext uri="{FF2B5EF4-FFF2-40B4-BE49-F238E27FC236}">
              <a16:creationId xmlns:a16="http://schemas.microsoft.com/office/drawing/2014/main" id="{D1A96CA8-6923-191A-7DE4-9917C21EC68E}"/>
            </a:ext>
          </a:extLst>
        </xdr:cNvPr>
        <xdr:cNvSpPr>
          <a:spLocks noChangeArrowheads="1"/>
        </xdr:cNvSpPr>
      </xdr:nvSpPr>
      <xdr:spPr bwMode="auto">
        <a:xfrm>
          <a:off x="0" y="30815280"/>
          <a:ext cx="6888480" cy="635508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114</xdr:row>
      <xdr:rowOff>0</xdr:rowOff>
    </xdr:from>
    <xdr:to>
      <xdr:col>8</xdr:col>
      <xdr:colOff>0</xdr:colOff>
      <xdr:row>114</xdr:row>
      <xdr:rowOff>0</xdr:rowOff>
    </xdr:to>
    <xdr:sp macro="" textlink="">
      <xdr:nvSpPr>
        <xdr:cNvPr id="57807" name="Line 30">
          <a:extLst>
            <a:ext uri="{FF2B5EF4-FFF2-40B4-BE49-F238E27FC236}">
              <a16:creationId xmlns:a16="http://schemas.microsoft.com/office/drawing/2014/main" id="{7E5C715F-36DE-111A-9F3A-D41F6FBEC7DF}"/>
            </a:ext>
          </a:extLst>
        </xdr:cNvPr>
        <xdr:cNvSpPr>
          <a:spLocks noChangeShapeType="1"/>
        </xdr:cNvSpPr>
      </xdr:nvSpPr>
      <xdr:spPr bwMode="auto">
        <a:xfrm>
          <a:off x="0" y="2922270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18</xdr:col>
      <xdr:colOff>0</xdr:colOff>
      <xdr:row>122</xdr:row>
      <xdr:rowOff>0</xdr:rowOff>
    </xdr:to>
    <xdr:sp macro="" textlink="">
      <xdr:nvSpPr>
        <xdr:cNvPr id="57808" name="Line 34">
          <a:extLst>
            <a:ext uri="{FF2B5EF4-FFF2-40B4-BE49-F238E27FC236}">
              <a16:creationId xmlns:a16="http://schemas.microsoft.com/office/drawing/2014/main" id="{5A9C19A6-1B36-D53D-BEB7-1ED6199337EB}"/>
            </a:ext>
          </a:extLst>
        </xdr:cNvPr>
        <xdr:cNvSpPr>
          <a:spLocks noChangeShapeType="1"/>
        </xdr:cNvSpPr>
      </xdr:nvSpPr>
      <xdr:spPr bwMode="auto">
        <a:xfrm>
          <a:off x="0" y="314020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124</xdr:row>
      <xdr:rowOff>0</xdr:rowOff>
    </xdr:from>
    <xdr:to>
      <xdr:col>18</xdr:col>
      <xdr:colOff>0</xdr:colOff>
      <xdr:row>124</xdr:row>
      <xdr:rowOff>0</xdr:rowOff>
    </xdr:to>
    <xdr:sp macro="" textlink="">
      <xdr:nvSpPr>
        <xdr:cNvPr id="57809" name="Line 35">
          <a:extLst>
            <a:ext uri="{FF2B5EF4-FFF2-40B4-BE49-F238E27FC236}">
              <a16:creationId xmlns:a16="http://schemas.microsoft.com/office/drawing/2014/main" id="{8DC61EE1-0FD1-5CFC-A565-538081CBE590}"/>
            </a:ext>
          </a:extLst>
        </xdr:cNvPr>
        <xdr:cNvSpPr>
          <a:spLocks noChangeShapeType="1"/>
        </xdr:cNvSpPr>
      </xdr:nvSpPr>
      <xdr:spPr bwMode="auto">
        <a:xfrm>
          <a:off x="0" y="319887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118</xdr:row>
      <xdr:rowOff>297180</xdr:rowOff>
    </xdr:from>
    <xdr:to>
      <xdr:col>18</xdr:col>
      <xdr:colOff>0</xdr:colOff>
      <xdr:row>118</xdr:row>
      <xdr:rowOff>297180</xdr:rowOff>
    </xdr:to>
    <xdr:sp macro="" textlink="">
      <xdr:nvSpPr>
        <xdr:cNvPr id="57810" name="Line 38">
          <a:extLst>
            <a:ext uri="{FF2B5EF4-FFF2-40B4-BE49-F238E27FC236}">
              <a16:creationId xmlns:a16="http://schemas.microsoft.com/office/drawing/2014/main" id="{8DBF155D-E09A-A8CE-B2DD-CCE4D714EFCC}"/>
            </a:ext>
          </a:extLst>
        </xdr:cNvPr>
        <xdr:cNvSpPr>
          <a:spLocks noChangeShapeType="1"/>
        </xdr:cNvSpPr>
      </xdr:nvSpPr>
      <xdr:spPr bwMode="auto">
        <a:xfrm>
          <a:off x="4899660" y="3048000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126</xdr:row>
      <xdr:rowOff>0</xdr:rowOff>
    </xdr:from>
    <xdr:to>
      <xdr:col>18</xdr:col>
      <xdr:colOff>0</xdr:colOff>
      <xdr:row>126</xdr:row>
      <xdr:rowOff>0</xdr:rowOff>
    </xdr:to>
    <xdr:sp macro="" textlink="">
      <xdr:nvSpPr>
        <xdr:cNvPr id="57811" name="Line 41">
          <a:extLst>
            <a:ext uri="{FF2B5EF4-FFF2-40B4-BE49-F238E27FC236}">
              <a16:creationId xmlns:a16="http://schemas.microsoft.com/office/drawing/2014/main" id="{55DA9773-BFAE-5D0C-0FFF-5CD6E42B67B5}"/>
            </a:ext>
          </a:extLst>
        </xdr:cNvPr>
        <xdr:cNvSpPr>
          <a:spLocks noChangeShapeType="1"/>
        </xdr:cNvSpPr>
      </xdr:nvSpPr>
      <xdr:spPr bwMode="auto">
        <a:xfrm>
          <a:off x="0" y="325069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128</xdr:row>
      <xdr:rowOff>0</xdr:rowOff>
    </xdr:from>
    <xdr:to>
      <xdr:col>18</xdr:col>
      <xdr:colOff>0</xdr:colOff>
      <xdr:row>128</xdr:row>
      <xdr:rowOff>0</xdr:rowOff>
    </xdr:to>
    <xdr:sp macro="" textlink="">
      <xdr:nvSpPr>
        <xdr:cNvPr id="57812" name="Line 42">
          <a:extLst>
            <a:ext uri="{FF2B5EF4-FFF2-40B4-BE49-F238E27FC236}">
              <a16:creationId xmlns:a16="http://schemas.microsoft.com/office/drawing/2014/main" id="{D1D71641-C75A-3DE3-5296-051332C58E33}"/>
            </a:ext>
          </a:extLst>
        </xdr:cNvPr>
        <xdr:cNvSpPr>
          <a:spLocks noChangeShapeType="1"/>
        </xdr:cNvSpPr>
      </xdr:nvSpPr>
      <xdr:spPr bwMode="auto">
        <a:xfrm>
          <a:off x="0" y="330250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130</xdr:row>
      <xdr:rowOff>0</xdr:rowOff>
    </xdr:from>
    <xdr:to>
      <xdr:col>18</xdr:col>
      <xdr:colOff>0</xdr:colOff>
      <xdr:row>130</xdr:row>
      <xdr:rowOff>0</xdr:rowOff>
    </xdr:to>
    <xdr:sp macro="" textlink="">
      <xdr:nvSpPr>
        <xdr:cNvPr id="57813" name="Line 43">
          <a:extLst>
            <a:ext uri="{FF2B5EF4-FFF2-40B4-BE49-F238E27FC236}">
              <a16:creationId xmlns:a16="http://schemas.microsoft.com/office/drawing/2014/main" id="{8710C7FC-4694-180A-E687-2B187EB95CCE}"/>
            </a:ext>
          </a:extLst>
        </xdr:cNvPr>
        <xdr:cNvSpPr>
          <a:spLocks noChangeShapeType="1"/>
        </xdr:cNvSpPr>
      </xdr:nvSpPr>
      <xdr:spPr bwMode="auto">
        <a:xfrm>
          <a:off x="0" y="335432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130</xdr:row>
      <xdr:rowOff>0</xdr:rowOff>
    </xdr:from>
    <xdr:to>
      <xdr:col>18</xdr:col>
      <xdr:colOff>0</xdr:colOff>
      <xdr:row>130</xdr:row>
      <xdr:rowOff>0</xdr:rowOff>
    </xdr:to>
    <xdr:sp macro="" textlink="">
      <xdr:nvSpPr>
        <xdr:cNvPr id="57814" name="Line 44">
          <a:extLst>
            <a:ext uri="{FF2B5EF4-FFF2-40B4-BE49-F238E27FC236}">
              <a16:creationId xmlns:a16="http://schemas.microsoft.com/office/drawing/2014/main" id="{CE9527CA-ABBD-C1B3-31F2-5192E653BFE8}"/>
            </a:ext>
          </a:extLst>
        </xdr:cNvPr>
        <xdr:cNvSpPr>
          <a:spLocks noChangeShapeType="1"/>
        </xdr:cNvSpPr>
      </xdr:nvSpPr>
      <xdr:spPr bwMode="auto">
        <a:xfrm>
          <a:off x="0" y="335432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132</xdr:row>
      <xdr:rowOff>0</xdr:rowOff>
    </xdr:from>
    <xdr:to>
      <xdr:col>18</xdr:col>
      <xdr:colOff>0</xdr:colOff>
      <xdr:row>132</xdr:row>
      <xdr:rowOff>0</xdr:rowOff>
    </xdr:to>
    <xdr:sp macro="" textlink="">
      <xdr:nvSpPr>
        <xdr:cNvPr id="57815" name="Line 45">
          <a:extLst>
            <a:ext uri="{FF2B5EF4-FFF2-40B4-BE49-F238E27FC236}">
              <a16:creationId xmlns:a16="http://schemas.microsoft.com/office/drawing/2014/main" id="{A69210B5-69B2-FB96-A28B-67F499DAB310}"/>
            </a:ext>
          </a:extLst>
        </xdr:cNvPr>
        <xdr:cNvSpPr>
          <a:spLocks noChangeShapeType="1"/>
        </xdr:cNvSpPr>
      </xdr:nvSpPr>
      <xdr:spPr bwMode="auto">
        <a:xfrm>
          <a:off x="0" y="340614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134</xdr:row>
      <xdr:rowOff>0</xdr:rowOff>
    </xdr:from>
    <xdr:to>
      <xdr:col>18</xdr:col>
      <xdr:colOff>0</xdr:colOff>
      <xdr:row>134</xdr:row>
      <xdr:rowOff>0</xdr:rowOff>
    </xdr:to>
    <xdr:sp macro="" textlink="">
      <xdr:nvSpPr>
        <xdr:cNvPr id="57816" name="Line 47">
          <a:extLst>
            <a:ext uri="{FF2B5EF4-FFF2-40B4-BE49-F238E27FC236}">
              <a16:creationId xmlns:a16="http://schemas.microsoft.com/office/drawing/2014/main" id="{ADAD5109-1327-9B1C-0B84-AE792EDF1C0F}"/>
            </a:ext>
          </a:extLst>
        </xdr:cNvPr>
        <xdr:cNvSpPr>
          <a:spLocks noChangeShapeType="1"/>
        </xdr:cNvSpPr>
      </xdr:nvSpPr>
      <xdr:spPr bwMode="auto">
        <a:xfrm>
          <a:off x="0" y="345795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136</xdr:row>
      <xdr:rowOff>0</xdr:rowOff>
    </xdr:from>
    <xdr:to>
      <xdr:col>18</xdr:col>
      <xdr:colOff>0</xdr:colOff>
      <xdr:row>136</xdr:row>
      <xdr:rowOff>0</xdr:rowOff>
    </xdr:to>
    <xdr:sp macro="" textlink="">
      <xdr:nvSpPr>
        <xdr:cNvPr id="57817" name="Line 48">
          <a:extLst>
            <a:ext uri="{FF2B5EF4-FFF2-40B4-BE49-F238E27FC236}">
              <a16:creationId xmlns:a16="http://schemas.microsoft.com/office/drawing/2014/main" id="{05FC9C90-B6F6-5F6E-FBBA-5061E1D17F6B}"/>
            </a:ext>
          </a:extLst>
        </xdr:cNvPr>
        <xdr:cNvSpPr>
          <a:spLocks noChangeShapeType="1"/>
        </xdr:cNvSpPr>
      </xdr:nvSpPr>
      <xdr:spPr bwMode="auto">
        <a:xfrm>
          <a:off x="0" y="350977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138</xdr:row>
      <xdr:rowOff>0</xdr:rowOff>
    </xdr:from>
    <xdr:to>
      <xdr:col>18</xdr:col>
      <xdr:colOff>0</xdr:colOff>
      <xdr:row>138</xdr:row>
      <xdr:rowOff>0</xdr:rowOff>
    </xdr:to>
    <xdr:sp macro="" textlink="">
      <xdr:nvSpPr>
        <xdr:cNvPr id="57818" name="Line 49">
          <a:extLst>
            <a:ext uri="{FF2B5EF4-FFF2-40B4-BE49-F238E27FC236}">
              <a16:creationId xmlns:a16="http://schemas.microsoft.com/office/drawing/2014/main" id="{0FB424BB-D55E-BE1F-A05E-15EBE77C6E99}"/>
            </a:ext>
          </a:extLst>
        </xdr:cNvPr>
        <xdr:cNvSpPr>
          <a:spLocks noChangeShapeType="1"/>
        </xdr:cNvSpPr>
      </xdr:nvSpPr>
      <xdr:spPr bwMode="auto">
        <a:xfrm>
          <a:off x="0" y="356158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140</xdr:row>
      <xdr:rowOff>0</xdr:rowOff>
    </xdr:from>
    <xdr:to>
      <xdr:col>18</xdr:col>
      <xdr:colOff>0</xdr:colOff>
      <xdr:row>140</xdr:row>
      <xdr:rowOff>0</xdr:rowOff>
    </xdr:to>
    <xdr:sp macro="" textlink="">
      <xdr:nvSpPr>
        <xdr:cNvPr id="57819" name="Line 50">
          <a:extLst>
            <a:ext uri="{FF2B5EF4-FFF2-40B4-BE49-F238E27FC236}">
              <a16:creationId xmlns:a16="http://schemas.microsoft.com/office/drawing/2014/main" id="{E15C5113-2873-122A-F4A9-4AFC657413DE}"/>
            </a:ext>
          </a:extLst>
        </xdr:cNvPr>
        <xdr:cNvSpPr>
          <a:spLocks noChangeShapeType="1"/>
        </xdr:cNvSpPr>
      </xdr:nvSpPr>
      <xdr:spPr bwMode="auto">
        <a:xfrm>
          <a:off x="0" y="361340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120</xdr:row>
      <xdr:rowOff>0</xdr:rowOff>
    </xdr:from>
    <xdr:to>
      <xdr:col>2</xdr:col>
      <xdr:colOff>0</xdr:colOff>
      <xdr:row>144</xdr:row>
      <xdr:rowOff>0</xdr:rowOff>
    </xdr:to>
    <xdr:sp macro="" textlink="">
      <xdr:nvSpPr>
        <xdr:cNvPr id="57820" name="Line 51">
          <a:extLst>
            <a:ext uri="{FF2B5EF4-FFF2-40B4-BE49-F238E27FC236}">
              <a16:creationId xmlns:a16="http://schemas.microsoft.com/office/drawing/2014/main" id="{2A2156AC-BDCF-AD91-5EA4-87E1B91FEABD}"/>
            </a:ext>
          </a:extLst>
        </xdr:cNvPr>
        <xdr:cNvSpPr>
          <a:spLocks noChangeShapeType="1"/>
        </xdr:cNvSpPr>
      </xdr:nvSpPr>
      <xdr:spPr bwMode="auto">
        <a:xfrm>
          <a:off x="426720" y="3081528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120</xdr:row>
      <xdr:rowOff>0</xdr:rowOff>
    </xdr:from>
    <xdr:to>
      <xdr:col>4</xdr:col>
      <xdr:colOff>0</xdr:colOff>
      <xdr:row>144</xdr:row>
      <xdr:rowOff>0</xdr:rowOff>
    </xdr:to>
    <xdr:sp macro="" textlink="">
      <xdr:nvSpPr>
        <xdr:cNvPr id="57821" name="Line 52">
          <a:extLst>
            <a:ext uri="{FF2B5EF4-FFF2-40B4-BE49-F238E27FC236}">
              <a16:creationId xmlns:a16="http://schemas.microsoft.com/office/drawing/2014/main" id="{7E695DE5-34B5-3B74-529C-C8DE6D16E360}"/>
            </a:ext>
          </a:extLst>
        </xdr:cNvPr>
        <xdr:cNvSpPr>
          <a:spLocks noChangeShapeType="1"/>
        </xdr:cNvSpPr>
      </xdr:nvSpPr>
      <xdr:spPr bwMode="auto">
        <a:xfrm>
          <a:off x="2026920" y="3081528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120</xdr:row>
      <xdr:rowOff>0</xdr:rowOff>
    </xdr:from>
    <xdr:to>
      <xdr:col>9</xdr:col>
      <xdr:colOff>0</xdr:colOff>
      <xdr:row>144</xdr:row>
      <xdr:rowOff>0</xdr:rowOff>
    </xdr:to>
    <xdr:sp macro="" textlink="">
      <xdr:nvSpPr>
        <xdr:cNvPr id="57822" name="Line 53">
          <a:extLst>
            <a:ext uri="{FF2B5EF4-FFF2-40B4-BE49-F238E27FC236}">
              <a16:creationId xmlns:a16="http://schemas.microsoft.com/office/drawing/2014/main" id="{A7C5B63B-1BAD-C861-1983-3EB7EA568B71}"/>
            </a:ext>
          </a:extLst>
        </xdr:cNvPr>
        <xdr:cNvSpPr>
          <a:spLocks noChangeShapeType="1"/>
        </xdr:cNvSpPr>
      </xdr:nvSpPr>
      <xdr:spPr bwMode="auto">
        <a:xfrm>
          <a:off x="4015740" y="3081528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120</xdr:row>
      <xdr:rowOff>0</xdr:rowOff>
    </xdr:from>
    <xdr:to>
      <xdr:col>10</xdr:col>
      <xdr:colOff>0</xdr:colOff>
      <xdr:row>144</xdr:row>
      <xdr:rowOff>0</xdr:rowOff>
    </xdr:to>
    <xdr:sp macro="" textlink="">
      <xdr:nvSpPr>
        <xdr:cNvPr id="57823" name="Line 54">
          <a:extLst>
            <a:ext uri="{FF2B5EF4-FFF2-40B4-BE49-F238E27FC236}">
              <a16:creationId xmlns:a16="http://schemas.microsoft.com/office/drawing/2014/main" id="{03A294A5-A4FC-E0C3-136C-DF236F8B7676}"/>
            </a:ext>
          </a:extLst>
        </xdr:cNvPr>
        <xdr:cNvSpPr>
          <a:spLocks noChangeShapeType="1"/>
        </xdr:cNvSpPr>
      </xdr:nvSpPr>
      <xdr:spPr bwMode="auto">
        <a:xfrm>
          <a:off x="4587240" y="3081528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120</xdr:row>
      <xdr:rowOff>0</xdr:rowOff>
    </xdr:from>
    <xdr:to>
      <xdr:col>12</xdr:col>
      <xdr:colOff>0</xdr:colOff>
      <xdr:row>144</xdr:row>
      <xdr:rowOff>0</xdr:rowOff>
    </xdr:to>
    <xdr:sp macro="" textlink="">
      <xdr:nvSpPr>
        <xdr:cNvPr id="57824" name="Line 55">
          <a:extLst>
            <a:ext uri="{FF2B5EF4-FFF2-40B4-BE49-F238E27FC236}">
              <a16:creationId xmlns:a16="http://schemas.microsoft.com/office/drawing/2014/main" id="{D3C556F9-D473-5389-E31A-49F772C7478A}"/>
            </a:ext>
          </a:extLst>
        </xdr:cNvPr>
        <xdr:cNvSpPr>
          <a:spLocks noChangeShapeType="1"/>
        </xdr:cNvSpPr>
      </xdr:nvSpPr>
      <xdr:spPr bwMode="auto">
        <a:xfrm>
          <a:off x="5570220" y="3081528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134</xdr:row>
      <xdr:rowOff>0</xdr:rowOff>
    </xdr:from>
    <xdr:to>
      <xdr:col>18</xdr:col>
      <xdr:colOff>0</xdr:colOff>
      <xdr:row>134</xdr:row>
      <xdr:rowOff>0</xdr:rowOff>
    </xdr:to>
    <xdr:sp macro="" textlink="">
      <xdr:nvSpPr>
        <xdr:cNvPr id="57825" name="Line 65">
          <a:extLst>
            <a:ext uri="{FF2B5EF4-FFF2-40B4-BE49-F238E27FC236}">
              <a16:creationId xmlns:a16="http://schemas.microsoft.com/office/drawing/2014/main" id="{EB2CF68B-C582-BBAA-A718-AE803334BEB1}"/>
            </a:ext>
          </a:extLst>
        </xdr:cNvPr>
        <xdr:cNvSpPr>
          <a:spLocks noChangeShapeType="1"/>
        </xdr:cNvSpPr>
      </xdr:nvSpPr>
      <xdr:spPr bwMode="auto">
        <a:xfrm>
          <a:off x="0" y="345795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136</xdr:row>
      <xdr:rowOff>0</xdr:rowOff>
    </xdr:from>
    <xdr:to>
      <xdr:col>18</xdr:col>
      <xdr:colOff>0</xdr:colOff>
      <xdr:row>136</xdr:row>
      <xdr:rowOff>0</xdr:rowOff>
    </xdr:to>
    <xdr:sp macro="" textlink="">
      <xdr:nvSpPr>
        <xdr:cNvPr id="57826" name="Line 66">
          <a:extLst>
            <a:ext uri="{FF2B5EF4-FFF2-40B4-BE49-F238E27FC236}">
              <a16:creationId xmlns:a16="http://schemas.microsoft.com/office/drawing/2014/main" id="{CCDAED7B-3493-0DA7-9F60-0959A80270BA}"/>
            </a:ext>
          </a:extLst>
        </xdr:cNvPr>
        <xdr:cNvSpPr>
          <a:spLocks noChangeShapeType="1"/>
        </xdr:cNvSpPr>
      </xdr:nvSpPr>
      <xdr:spPr bwMode="auto">
        <a:xfrm>
          <a:off x="0" y="350977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138</xdr:row>
      <xdr:rowOff>0</xdr:rowOff>
    </xdr:from>
    <xdr:to>
      <xdr:col>18</xdr:col>
      <xdr:colOff>0</xdr:colOff>
      <xdr:row>138</xdr:row>
      <xdr:rowOff>0</xdr:rowOff>
    </xdr:to>
    <xdr:sp macro="" textlink="">
      <xdr:nvSpPr>
        <xdr:cNvPr id="57827" name="Line 67">
          <a:extLst>
            <a:ext uri="{FF2B5EF4-FFF2-40B4-BE49-F238E27FC236}">
              <a16:creationId xmlns:a16="http://schemas.microsoft.com/office/drawing/2014/main" id="{C3316E57-C7AF-57F3-C6AF-A79B1C1B839D}"/>
            </a:ext>
          </a:extLst>
        </xdr:cNvPr>
        <xdr:cNvSpPr>
          <a:spLocks noChangeShapeType="1"/>
        </xdr:cNvSpPr>
      </xdr:nvSpPr>
      <xdr:spPr bwMode="auto">
        <a:xfrm>
          <a:off x="0" y="356158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138</xdr:row>
      <xdr:rowOff>0</xdr:rowOff>
    </xdr:from>
    <xdr:to>
      <xdr:col>18</xdr:col>
      <xdr:colOff>0</xdr:colOff>
      <xdr:row>138</xdr:row>
      <xdr:rowOff>0</xdr:rowOff>
    </xdr:to>
    <xdr:sp macro="" textlink="">
      <xdr:nvSpPr>
        <xdr:cNvPr id="57828" name="Line 68">
          <a:extLst>
            <a:ext uri="{FF2B5EF4-FFF2-40B4-BE49-F238E27FC236}">
              <a16:creationId xmlns:a16="http://schemas.microsoft.com/office/drawing/2014/main" id="{A515D9F4-402B-2B06-262F-F393910E6F9D}"/>
            </a:ext>
          </a:extLst>
        </xdr:cNvPr>
        <xdr:cNvSpPr>
          <a:spLocks noChangeShapeType="1"/>
        </xdr:cNvSpPr>
      </xdr:nvSpPr>
      <xdr:spPr bwMode="auto">
        <a:xfrm>
          <a:off x="0" y="356158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140</xdr:row>
      <xdr:rowOff>0</xdr:rowOff>
    </xdr:from>
    <xdr:to>
      <xdr:col>18</xdr:col>
      <xdr:colOff>0</xdr:colOff>
      <xdr:row>140</xdr:row>
      <xdr:rowOff>0</xdr:rowOff>
    </xdr:to>
    <xdr:sp macro="" textlink="">
      <xdr:nvSpPr>
        <xdr:cNvPr id="57829" name="Line 69">
          <a:extLst>
            <a:ext uri="{FF2B5EF4-FFF2-40B4-BE49-F238E27FC236}">
              <a16:creationId xmlns:a16="http://schemas.microsoft.com/office/drawing/2014/main" id="{9B9B93AD-B9FD-B355-DF94-31230BCF656F}"/>
            </a:ext>
          </a:extLst>
        </xdr:cNvPr>
        <xdr:cNvSpPr>
          <a:spLocks noChangeShapeType="1"/>
        </xdr:cNvSpPr>
      </xdr:nvSpPr>
      <xdr:spPr bwMode="auto">
        <a:xfrm>
          <a:off x="0" y="361340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134</xdr:row>
      <xdr:rowOff>0</xdr:rowOff>
    </xdr:from>
    <xdr:to>
      <xdr:col>18</xdr:col>
      <xdr:colOff>0</xdr:colOff>
      <xdr:row>134</xdr:row>
      <xdr:rowOff>0</xdr:rowOff>
    </xdr:to>
    <xdr:sp macro="" textlink="">
      <xdr:nvSpPr>
        <xdr:cNvPr id="57830" name="Line 70">
          <a:extLst>
            <a:ext uri="{FF2B5EF4-FFF2-40B4-BE49-F238E27FC236}">
              <a16:creationId xmlns:a16="http://schemas.microsoft.com/office/drawing/2014/main" id="{F7EACCBD-51B3-59FA-58AB-2969393ED521}"/>
            </a:ext>
          </a:extLst>
        </xdr:cNvPr>
        <xdr:cNvSpPr>
          <a:spLocks noChangeShapeType="1"/>
        </xdr:cNvSpPr>
      </xdr:nvSpPr>
      <xdr:spPr bwMode="auto">
        <a:xfrm>
          <a:off x="0" y="345795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136</xdr:row>
      <xdr:rowOff>0</xdr:rowOff>
    </xdr:from>
    <xdr:to>
      <xdr:col>18</xdr:col>
      <xdr:colOff>0</xdr:colOff>
      <xdr:row>136</xdr:row>
      <xdr:rowOff>0</xdr:rowOff>
    </xdr:to>
    <xdr:sp macro="" textlink="">
      <xdr:nvSpPr>
        <xdr:cNvPr id="57831" name="Line 71">
          <a:extLst>
            <a:ext uri="{FF2B5EF4-FFF2-40B4-BE49-F238E27FC236}">
              <a16:creationId xmlns:a16="http://schemas.microsoft.com/office/drawing/2014/main" id="{18B9CAC4-6A79-06C8-3A28-A2D64262DE0E}"/>
            </a:ext>
          </a:extLst>
        </xdr:cNvPr>
        <xdr:cNvSpPr>
          <a:spLocks noChangeShapeType="1"/>
        </xdr:cNvSpPr>
      </xdr:nvSpPr>
      <xdr:spPr bwMode="auto">
        <a:xfrm>
          <a:off x="0" y="350977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138</xdr:row>
      <xdr:rowOff>0</xdr:rowOff>
    </xdr:from>
    <xdr:to>
      <xdr:col>18</xdr:col>
      <xdr:colOff>0</xdr:colOff>
      <xdr:row>138</xdr:row>
      <xdr:rowOff>0</xdr:rowOff>
    </xdr:to>
    <xdr:sp macro="" textlink="">
      <xdr:nvSpPr>
        <xdr:cNvPr id="57832" name="Line 72">
          <a:extLst>
            <a:ext uri="{FF2B5EF4-FFF2-40B4-BE49-F238E27FC236}">
              <a16:creationId xmlns:a16="http://schemas.microsoft.com/office/drawing/2014/main" id="{BCAF38D4-7309-EAF4-3F3B-406692729C95}"/>
            </a:ext>
          </a:extLst>
        </xdr:cNvPr>
        <xdr:cNvSpPr>
          <a:spLocks noChangeShapeType="1"/>
        </xdr:cNvSpPr>
      </xdr:nvSpPr>
      <xdr:spPr bwMode="auto">
        <a:xfrm>
          <a:off x="0" y="356158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138</xdr:row>
      <xdr:rowOff>0</xdr:rowOff>
    </xdr:from>
    <xdr:to>
      <xdr:col>18</xdr:col>
      <xdr:colOff>0</xdr:colOff>
      <xdr:row>138</xdr:row>
      <xdr:rowOff>0</xdr:rowOff>
    </xdr:to>
    <xdr:sp macro="" textlink="">
      <xdr:nvSpPr>
        <xdr:cNvPr id="57833" name="Line 73">
          <a:extLst>
            <a:ext uri="{FF2B5EF4-FFF2-40B4-BE49-F238E27FC236}">
              <a16:creationId xmlns:a16="http://schemas.microsoft.com/office/drawing/2014/main" id="{E53E21F3-B397-8BBB-FDD1-0CF0F1DE41A1}"/>
            </a:ext>
          </a:extLst>
        </xdr:cNvPr>
        <xdr:cNvSpPr>
          <a:spLocks noChangeShapeType="1"/>
        </xdr:cNvSpPr>
      </xdr:nvSpPr>
      <xdr:spPr bwMode="auto">
        <a:xfrm>
          <a:off x="0" y="356158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140</xdr:row>
      <xdr:rowOff>0</xdr:rowOff>
    </xdr:from>
    <xdr:to>
      <xdr:col>18</xdr:col>
      <xdr:colOff>0</xdr:colOff>
      <xdr:row>140</xdr:row>
      <xdr:rowOff>0</xdr:rowOff>
    </xdr:to>
    <xdr:sp macro="" textlink="">
      <xdr:nvSpPr>
        <xdr:cNvPr id="57834" name="Line 74">
          <a:extLst>
            <a:ext uri="{FF2B5EF4-FFF2-40B4-BE49-F238E27FC236}">
              <a16:creationId xmlns:a16="http://schemas.microsoft.com/office/drawing/2014/main" id="{2B567D49-7038-9F13-DE00-8EBB95EAFC66}"/>
            </a:ext>
          </a:extLst>
        </xdr:cNvPr>
        <xdr:cNvSpPr>
          <a:spLocks noChangeShapeType="1"/>
        </xdr:cNvSpPr>
      </xdr:nvSpPr>
      <xdr:spPr bwMode="auto">
        <a:xfrm>
          <a:off x="0" y="361340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142</xdr:row>
      <xdr:rowOff>0</xdr:rowOff>
    </xdr:from>
    <xdr:to>
      <xdr:col>18</xdr:col>
      <xdr:colOff>0</xdr:colOff>
      <xdr:row>142</xdr:row>
      <xdr:rowOff>0</xdr:rowOff>
    </xdr:to>
    <xdr:sp macro="" textlink="">
      <xdr:nvSpPr>
        <xdr:cNvPr id="57835" name="Line 75">
          <a:extLst>
            <a:ext uri="{FF2B5EF4-FFF2-40B4-BE49-F238E27FC236}">
              <a16:creationId xmlns:a16="http://schemas.microsoft.com/office/drawing/2014/main" id="{077BC43E-DC5F-26C6-FBEF-E516606439B2}"/>
            </a:ext>
          </a:extLst>
        </xdr:cNvPr>
        <xdr:cNvSpPr>
          <a:spLocks noChangeShapeType="1"/>
        </xdr:cNvSpPr>
      </xdr:nvSpPr>
      <xdr:spPr bwMode="auto">
        <a:xfrm>
          <a:off x="0" y="366522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116</xdr:row>
      <xdr:rowOff>0</xdr:rowOff>
    </xdr:from>
    <xdr:to>
      <xdr:col>8</xdr:col>
      <xdr:colOff>0</xdr:colOff>
      <xdr:row>116</xdr:row>
      <xdr:rowOff>0</xdr:rowOff>
    </xdr:to>
    <xdr:sp macro="" textlink="">
      <xdr:nvSpPr>
        <xdr:cNvPr id="57836" name="Line 27">
          <a:extLst>
            <a:ext uri="{FF2B5EF4-FFF2-40B4-BE49-F238E27FC236}">
              <a16:creationId xmlns:a16="http://schemas.microsoft.com/office/drawing/2014/main" id="{374644E0-A751-1C2A-2538-34D46E442C99}"/>
            </a:ext>
          </a:extLst>
        </xdr:cNvPr>
        <xdr:cNvSpPr>
          <a:spLocks noChangeShapeType="1"/>
        </xdr:cNvSpPr>
      </xdr:nvSpPr>
      <xdr:spPr bwMode="auto">
        <a:xfrm>
          <a:off x="0" y="297332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116</xdr:row>
      <xdr:rowOff>0</xdr:rowOff>
    </xdr:from>
    <xdr:to>
      <xdr:col>18</xdr:col>
      <xdr:colOff>0</xdr:colOff>
      <xdr:row>116</xdr:row>
      <xdr:rowOff>0</xdr:rowOff>
    </xdr:to>
    <xdr:sp macro="" textlink="">
      <xdr:nvSpPr>
        <xdr:cNvPr id="57837" name="Line 28">
          <a:extLst>
            <a:ext uri="{FF2B5EF4-FFF2-40B4-BE49-F238E27FC236}">
              <a16:creationId xmlns:a16="http://schemas.microsoft.com/office/drawing/2014/main" id="{9E789CFD-AA6F-1EAB-56C3-F750A48F4428}"/>
            </a:ext>
          </a:extLst>
        </xdr:cNvPr>
        <xdr:cNvSpPr>
          <a:spLocks noChangeShapeType="1"/>
        </xdr:cNvSpPr>
      </xdr:nvSpPr>
      <xdr:spPr bwMode="auto">
        <a:xfrm>
          <a:off x="4587240" y="297332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118</xdr:row>
      <xdr:rowOff>297180</xdr:rowOff>
    </xdr:from>
    <xdr:to>
      <xdr:col>18</xdr:col>
      <xdr:colOff>0</xdr:colOff>
      <xdr:row>118</xdr:row>
      <xdr:rowOff>297180</xdr:rowOff>
    </xdr:to>
    <xdr:sp macro="" textlink="">
      <xdr:nvSpPr>
        <xdr:cNvPr id="57838" name="Line 38">
          <a:extLst>
            <a:ext uri="{FF2B5EF4-FFF2-40B4-BE49-F238E27FC236}">
              <a16:creationId xmlns:a16="http://schemas.microsoft.com/office/drawing/2014/main" id="{E7021AE9-3127-A0AF-A4FD-AB00E25AA20B}"/>
            </a:ext>
          </a:extLst>
        </xdr:cNvPr>
        <xdr:cNvSpPr>
          <a:spLocks noChangeShapeType="1"/>
        </xdr:cNvSpPr>
      </xdr:nvSpPr>
      <xdr:spPr bwMode="auto">
        <a:xfrm>
          <a:off x="4899660" y="3048000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147</xdr:row>
      <xdr:rowOff>0</xdr:rowOff>
    </xdr:from>
    <xdr:to>
      <xdr:col>18</xdr:col>
      <xdr:colOff>0</xdr:colOff>
      <xdr:row>151</xdr:row>
      <xdr:rowOff>0</xdr:rowOff>
    </xdr:to>
    <xdr:sp macro="" textlink="">
      <xdr:nvSpPr>
        <xdr:cNvPr id="57839" name="Rectangle 21">
          <a:extLst>
            <a:ext uri="{FF2B5EF4-FFF2-40B4-BE49-F238E27FC236}">
              <a16:creationId xmlns:a16="http://schemas.microsoft.com/office/drawing/2014/main" id="{E5CD8D9A-231C-5980-8176-871D09C3DDD2}"/>
            </a:ext>
          </a:extLst>
        </xdr:cNvPr>
        <xdr:cNvSpPr>
          <a:spLocks noChangeArrowheads="1"/>
        </xdr:cNvSpPr>
      </xdr:nvSpPr>
      <xdr:spPr bwMode="auto">
        <a:xfrm>
          <a:off x="0" y="37879020"/>
          <a:ext cx="6888480" cy="106680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149</xdr:row>
      <xdr:rowOff>0</xdr:rowOff>
    </xdr:from>
    <xdr:to>
      <xdr:col>18</xdr:col>
      <xdr:colOff>0</xdr:colOff>
      <xdr:row>149</xdr:row>
      <xdr:rowOff>0</xdr:rowOff>
    </xdr:to>
    <xdr:sp macro="" textlink="">
      <xdr:nvSpPr>
        <xdr:cNvPr id="57840" name="Line 22">
          <a:extLst>
            <a:ext uri="{FF2B5EF4-FFF2-40B4-BE49-F238E27FC236}">
              <a16:creationId xmlns:a16="http://schemas.microsoft.com/office/drawing/2014/main" id="{8B6B4AC0-04D1-0AB1-A2C9-8FD0952511F8}"/>
            </a:ext>
          </a:extLst>
        </xdr:cNvPr>
        <xdr:cNvSpPr>
          <a:spLocks noChangeShapeType="1"/>
        </xdr:cNvSpPr>
      </xdr:nvSpPr>
      <xdr:spPr bwMode="auto">
        <a:xfrm>
          <a:off x="0" y="383895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147</xdr:row>
      <xdr:rowOff>0</xdr:rowOff>
    </xdr:from>
    <xdr:to>
      <xdr:col>8</xdr:col>
      <xdr:colOff>0</xdr:colOff>
      <xdr:row>151</xdr:row>
      <xdr:rowOff>0</xdr:rowOff>
    </xdr:to>
    <xdr:sp macro="" textlink="">
      <xdr:nvSpPr>
        <xdr:cNvPr id="57841" name="Line 23">
          <a:extLst>
            <a:ext uri="{FF2B5EF4-FFF2-40B4-BE49-F238E27FC236}">
              <a16:creationId xmlns:a16="http://schemas.microsoft.com/office/drawing/2014/main" id="{57F54B40-27A3-6C59-AB9A-CBDF26AD23AC}"/>
            </a:ext>
          </a:extLst>
        </xdr:cNvPr>
        <xdr:cNvSpPr>
          <a:spLocks noChangeShapeType="1"/>
        </xdr:cNvSpPr>
      </xdr:nvSpPr>
      <xdr:spPr bwMode="auto">
        <a:xfrm>
          <a:off x="3314700" y="3787902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147</xdr:row>
      <xdr:rowOff>0</xdr:rowOff>
    </xdr:from>
    <xdr:to>
      <xdr:col>10</xdr:col>
      <xdr:colOff>0</xdr:colOff>
      <xdr:row>151</xdr:row>
      <xdr:rowOff>0</xdr:rowOff>
    </xdr:to>
    <xdr:sp macro="" textlink="">
      <xdr:nvSpPr>
        <xdr:cNvPr id="57842" name="Line 24">
          <a:extLst>
            <a:ext uri="{FF2B5EF4-FFF2-40B4-BE49-F238E27FC236}">
              <a16:creationId xmlns:a16="http://schemas.microsoft.com/office/drawing/2014/main" id="{6B5E57E0-24AB-1DF7-A499-ECB50F294BA2}"/>
            </a:ext>
          </a:extLst>
        </xdr:cNvPr>
        <xdr:cNvSpPr>
          <a:spLocks noChangeShapeType="1"/>
        </xdr:cNvSpPr>
      </xdr:nvSpPr>
      <xdr:spPr bwMode="auto">
        <a:xfrm>
          <a:off x="4587240" y="3787902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148</xdr:row>
      <xdr:rowOff>0</xdr:rowOff>
    </xdr:from>
    <xdr:to>
      <xdr:col>18</xdr:col>
      <xdr:colOff>0</xdr:colOff>
      <xdr:row>148</xdr:row>
      <xdr:rowOff>0</xdr:rowOff>
    </xdr:to>
    <xdr:sp macro="" textlink="">
      <xdr:nvSpPr>
        <xdr:cNvPr id="57843" name="Line 26">
          <a:extLst>
            <a:ext uri="{FF2B5EF4-FFF2-40B4-BE49-F238E27FC236}">
              <a16:creationId xmlns:a16="http://schemas.microsoft.com/office/drawing/2014/main" id="{AA5DF06D-FD59-8EF8-F3A5-13ADA9F7F129}"/>
            </a:ext>
          </a:extLst>
        </xdr:cNvPr>
        <xdr:cNvSpPr>
          <a:spLocks noChangeShapeType="1"/>
        </xdr:cNvSpPr>
      </xdr:nvSpPr>
      <xdr:spPr bwMode="auto">
        <a:xfrm>
          <a:off x="4587240" y="3806952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150</xdr:row>
      <xdr:rowOff>0</xdr:rowOff>
    </xdr:from>
    <xdr:to>
      <xdr:col>8</xdr:col>
      <xdr:colOff>0</xdr:colOff>
      <xdr:row>150</xdr:row>
      <xdr:rowOff>0</xdr:rowOff>
    </xdr:to>
    <xdr:sp macro="" textlink="">
      <xdr:nvSpPr>
        <xdr:cNvPr id="57844" name="Line 27">
          <a:extLst>
            <a:ext uri="{FF2B5EF4-FFF2-40B4-BE49-F238E27FC236}">
              <a16:creationId xmlns:a16="http://schemas.microsoft.com/office/drawing/2014/main" id="{81F5F483-4D29-10DB-4B65-FE3F7F4515EF}"/>
            </a:ext>
          </a:extLst>
        </xdr:cNvPr>
        <xdr:cNvSpPr>
          <a:spLocks noChangeShapeType="1"/>
        </xdr:cNvSpPr>
      </xdr:nvSpPr>
      <xdr:spPr bwMode="auto">
        <a:xfrm>
          <a:off x="0" y="3858006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150</xdr:row>
      <xdr:rowOff>0</xdr:rowOff>
    </xdr:from>
    <xdr:to>
      <xdr:col>18</xdr:col>
      <xdr:colOff>0</xdr:colOff>
      <xdr:row>150</xdr:row>
      <xdr:rowOff>0</xdr:rowOff>
    </xdr:to>
    <xdr:sp macro="" textlink="">
      <xdr:nvSpPr>
        <xdr:cNvPr id="57845" name="Line 28">
          <a:extLst>
            <a:ext uri="{FF2B5EF4-FFF2-40B4-BE49-F238E27FC236}">
              <a16:creationId xmlns:a16="http://schemas.microsoft.com/office/drawing/2014/main" id="{C896BCA8-E36A-C9F8-1876-55811F26F547}"/>
            </a:ext>
          </a:extLst>
        </xdr:cNvPr>
        <xdr:cNvSpPr>
          <a:spLocks noChangeShapeType="1"/>
        </xdr:cNvSpPr>
      </xdr:nvSpPr>
      <xdr:spPr bwMode="auto">
        <a:xfrm>
          <a:off x="4587240" y="3858006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154</xdr:row>
      <xdr:rowOff>0</xdr:rowOff>
    </xdr:from>
    <xdr:to>
      <xdr:col>18</xdr:col>
      <xdr:colOff>0</xdr:colOff>
      <xdr:row>178</xdr:row>
      <xdr:rowOff>0</xdr:rowOff>
    </xdr:to>
    <xdr:sp macro="" textlink="">
      <xdr:nvSpPr>
        <xdr:cNvPr id="57846" name="Rectangle 29">
          <a:extLst>
            <a:ext uri="{FF2B5EF4-FFF2-40B4-BE49-F238E27FC236}">
              <a16:creationId xmlns:a16="http://schemas.microsoft.com/office/drawing/2014/main" id="{20BCB030-CD98-1970-39F5-5908CF48C418}"/>
            </a:ext>
          </a:extLst>
        </xdr:cNvPr>
        <xdr:cNvSpPr>
          <a:spLocks noChangeArrowheads="1"/>
        </xdr:cNvSpPr>
      </xdr:nvSpPr>
      <xdr:spPr bwMode="auto">
        <a:xfrm>
          <a:off x="0" y="39662100"/>
          <a:ext cx="6888480" cy="635508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148</xdr:row>
      <xdr:rowOff>0</xdr:rowOff>
    </xdr:from>
    <xdr:to>
      <xdr:col>8</xdr:col>
      <xdr:colOff>0</xdr:colOff>
      <xdr:row>148</xdr:row>
      <xdr:rowOff>0</xdr:rowOff>
    </xdr:to>
    <xdr:sp macro="" textlink="">
      <xdr:nvSpPr>
        <xdr:cNvPr id="57847" name="Line 30">
          <a:extLst>
            <a:ext uri="{FF2B5EF4-FFF2-40B4-BE49-F238E27FC236}">
              <a16:creationId xmlns:a16="http://schemas.microsoft.com/office/drawing/2014/main" id="{EF1B8D2C-14FA-4291-F5C3-82E9A4F376E6}"/>
            </a:ext>
          </a:extLst>
        </xdr:cNvPr>
        <xdr:cNvSpPr>
          <a:spLocks noChangeShapeType="1"/>
        </xdr:cNvSpPr>
      </xdr:nvSpPr>
      <xdr:spPr bwMode="auto">
        <a:xfrm>
          <a:off x="0" y="3806952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156</xdr:row>
      <xdr:rowOff>0</xdr:rowOff>
    </xdr:from>
    <xdr:to>
      <xdr:col>18</xdr:col>
      <xdr:colOff>0</xdr:colOff>
      <xdr:row>156</xdr:row>
      <xdr:rowOff>0</xdr:rowOff>
    </xdr:to>
    <xdr:sp macro="" textlink="">
      <xdr:nvSpPr>
        <xdr:cNvPr id="57848" name="Line 34">
          <a:extLst>
            <a:ext uri="{FF2B5EF4-FFF2-40B4-BE49-F238E27FC236}">
              <a16:creationId xmlns:a16="http://schemas.microsoft.com/office/drawing/2014/main" id="{92AA39A4-02A5-98BF-20FE-907429C411A4}"/>
            </a:ext>
          </a:extLst>
        </xdr:cNvPr>
        <xdr:cNvSpPr>
          <a:spLocks noChangeShapeType="1"/>
        </xdr:cNvSpPr>
      </xdr:nvSpPr>
      <xdr:spPr bwMode="auto">
        <a:xfrm>
          <a:off x="0" y="402488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158</xdr:row>
      <xdr:rowOff>0</xdr:rowOff>
    </xdr:from>
    <xdr:to>
      <xdr:col>18</xdr:col>
      <xdr:colOff>0</xdr:colOff>
      <xdr:row>158</xdr:row>
      <xdr:rowOff>0</xdr:rowOff>
    </xdr:to>
    <xdr:sp macro="" textlink="">
      <xdr:nvSpPr>
        <xdr:cNvPr id="57849" name="Line 35">
          <a:extLst>
            <a:ext uri="{FF2B5EF4-FFF2-40B4-BE49-F238E27FC236}">
              <a16:creationId xmlns:a16="http://schemas.microsoft.com/office/drawing/2014/main" id="{500D51EC-B1C0-9787-12D8-7570F6BCA188}"/>
            </a:ext>
          </a:extLst>
        </xdr:cNvPr>
        <xdr:cNvSpPr>
          <a:spLocks noChangeShapeType="1"/>
        </xdr:cNvSpPr>
      </xdr:nvSpPr>
      <xdr:spPr bwMode="auto">
        <a:xfrm>
          <a:off x="0" y="408355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152</xdr:row>
      <xdr:rowOff>297180</xdr:rowOff>
    </xdr:from>
    <xdr:to>
      <xdr:col>18</xdr:col>
      <xdr:colOff>0</xdr:colOff>
      <xdr:row>152</xdr:row>
      <xdr:rowOff>297180</xdr:rowOff>
    </xdr:to>
    <xdr:sp macro="" textlink="">
      <xdr:nvSpPr>
        <xdr:cNvPr id="57850" name="Line 38">
          <a:extLst>
            <a:ext uri="{FF2B5EF4-FFF2-40B4-BE49-F238E27FC236}">
              <a16:creationId xmlns:a16="http://schemas.microsoft.com/office/drawing/2014/main" id="{E5D047E1-618D-D4EA-EB9D-DCB940856BA4}"/>
            </a:ext>
          </a:extLst>
        </xdr:cNvPr>
        <xdr:cNvSpPr>
          <a:spLocks noChangeShapeType="1"/>
        </xdr:cNvSpPr>
      </xdr:nvSpPr>
      <xdr:spPr bwMode="auto">
        <a:xfrm>
          <a:off x="4899660" y="3932682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160</xdr:row>
      <xdr:rowOff>0</xdr:rowOff>
    </xdr:from>
    <xdr:to>
      <xdr:col>18</xdr:col>
      <xdr:colOff>0</xdr:colOff>
      <xdr:row>160</xdr:row>
      <xdr:rowOff>0</xdr:rowOff>
    </xdr:to>
    <xdr:sp macro="" textlink="">
      <xdr:nvSpPr>
        <xdr:cNvPr id="57851" name="Line 41">
          <a:extLst>
            <a:ext uri="{FF2B5EF4-FFF2-40B4-BE49-F238E27FC236}">
              <a16:creationId xmlns:a16="http://schemas.microsoft.com/office/drawing/2014/main" id="{B6DF846D-9FB9-41B6-7EEC-C545CFA419AE}"/>
            </a:ext>
          </a:extLst>
        </xdr:cNvPr>
        <xdr:cNvSpPr>
          <a:spLocks noChangeShapeType="1"/>
        </xdr:cNvSpPr>
      </xdr:nvSpPr>
      <xdr:spPr bwMode="auto">
        <a:xfrm>
          <a:off x="0" y="413537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162</xdr:row>
      <xdr:rowOff>0</xdr:rowOff>
    </xdr:from>
    <xdr:to>
      <xdr:col>18</xdr:col>
      <xdr:colOff>0</xdr:colOff>
      <xdr:row>162</xdr:row>
      <xdr:rowOff>0</xdr:rowOff>
    </xdr:to>
    <xdr:sp macro="" textlink="">
      <xdr:nvSpPr>
        <xdr:cNvPr id="57852" name="Line 42">
          <a:extLst>
            <a:ext uri="{FF2B5EF4-FFF2-40B4-BE49-F238E27FC236}">
              <a16:creationId xmlns:a16="http://schemas.microsoft.com/office/drawing/2014/main" id="{2BBA2FEE-D62D-88BA-F415-18A8C9290491}"/>
            </a:ext>
          </a:extLst>
        </xdr:cNvPr>
        <xdr:cNvSpPr>
          <a:spLocks noChangeShapeType="1"/>
        </xdr:cNvSpPr>
      </xdr:nvSpPr>
      <xdr:spPr bwMode="auto">
        <a:xfrm>
          <a:off x="0" y="418719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164</xdr:row>
      <xdr:rowOff>0</xdr:rowOff>
    </xdr:from>
    <xdr:to>
      <xdr:col>18</xdr:col>
      <xdr:colOff>0</xdr:colOff>
      <xdr:row>164</xdr:row>
      <xdr:rowOff>0</xdr:rowOff>
    </xdr:to>
    <xdr:sp macro="" textlink="">
      <xdr:nvSpPr>
        <xdr:cNvPr id="57853" name="Line 43">
          <a:extLst>
            <a:ext uri="{FF2B5EF4-FFF2-40B4-BE49-F238E27FC236}">
              <a16:creationId xmlns:a16="http://schemas.microsoft.com/office/drawing/2014/main" id="{25D9BC48-4376-A1D5-2F86-FCBB7CD00666}"/>
            </a:ext>
          </a:extLst>
        </xdr:cNvPr>
        <xdr:cNvSpPr>
          <a:spLocks noChangeShapeType="1"/>
        </xdr:cNvSpPr>
      </xdr:nvSpPr>
      <xdr:spPr bwMode="auto">
        <a:xfrm>
          <a:off x="0" y="423900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164</xdr:row>
      <xdr:rowOff>0</xdr:rowOff>
    </xdr:from>
    <xdr:to>
      <xdr:col>18</xdr:col>
      <xdr:colOff>0</xdr:colOff>
      <xdr:row>164</xdr:row>
      <xdr:rowOff>0</xdr:rowOff>
    </xdr:to>
    <xdr:sp macro="" textlink="">
      <xdr:nvSpPr>
        <xdr:cNvPr id="57854" name="Line 44">
          <a:extLst>
            <a:ext uri="{FF2B5EF4-FFF2-40B4-BE49-F238E27FC236}">
              <a16:creationId xmlns:a16="http://schemas.microsoft.com/office/drawing/2014/main" id="{A510715D-C717-BDD5-973F-77B7C269C265}"/>
            </a:ext>
          </a:extLst>
        </xdr:cNvPr>
        <xdr:cNvSpPr>
          <a:spLocks noChangeShapeType="1"/>
        </xdr:cNvSpPr>
      </xdr:nvSpPr>
      <xdr:spPr bwMode="auto">
        <a:xfrm>
          <a:off x="0" y="423900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166</xdr:row>
      <xdr:rowOff>0</xdr:rowOff>
    </xdr:from>
    <xdr:to>
      <xdr:col>18</xdr:col>
      <xdr:colOff>0</xdr:colOff>
      <xdr:row>166</xdr:row>
      <xdr:rowOff>0</xdr:rowOff>
    </xdr:to>
    <xdr:sp macro="" textlink="">
      <xdr:nvSpPr>
        <xdr:cNvPr id="57855" name="Line 45">
          <a:extLst>
            <a:ext uri="{FF2B5EF4-FFF2-40B4-BE49-F238E27FC236}">
              <a16:creationId xmlns:a16="http://schemas.microsoft.com/office/drawing/2014/main" id="{D1A293A1-EC0A-31FA-E07C-6E77F7C03F31}"/>
            </a:ext>
          </a:extLst>
        </xdr:cNvPr>
        <xdr:cNvSpPr>
          <a:spLocks noChangeShapeType="1"/>
        </xdr:cNvSpPr>
      </xdr:nvSpPr>
      <xdr:spPr bwMode="auto">
        <a:xfrm>
          <a:off x="0" y="429082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168</xdr:row>
      <xdr:rowOff>0</xdr:rowOff>
    </xdr:from>
    <xdr:to>
      <xdr:col>18</xdr:col>
      <xdr:colOff>0</xdr:colOff>
      <xdr:row>168</xdr:row>
      <xdr:rowOff>0</xdr:rowOff>
    </xdr:to>
    <xdr:sp macro="" textlink="">
      <xdr:nvSpPr>
        <xdr:cNvPr id="57856" name="Line 47">
          <a:extLst>
            <a:ext uri="{FF2B5EF4-FFF2-40B4-BE49-F238E27FC236}">
              <a16:creationId xmlns:a16="http://schemas.microsoft.com/office/drawing/2014/main" id="{9C1630D9-720F-5FF9-8FD7-2D6D5A64F1BE}"/>
            </a:ext>
          </a:extLst>
        </xdr:cNvPr>
        <xdr:cNvSpPr>
          <a:spLocks noChangeShapeType="1"/>
        </xdr:cNvSpPr>
      </xdr:nvSpPr>
      <xdr:spPr bwMode="auto">
        <a:xfrm>
          <a:off x="0" y="434263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170</xdr:row>
      <xdr:rowOff>0</xdr:rowOff>
    </xdr:from>
    <xdr:to>
      <xdr:col>18</xdr:col>
      <xdr:colOff>0</xdr:colOff>
      <xdr:row>170</xdr:row>
      <xdr:rowOff>0</xdr:rowOff>
    </xdr:to>
    <xdr:sp macro="" textlink="">
      <xdr:nvSpPr>
        <xdr:cNvPr id="57857" name="Line 48">
          <a:extLst>
            <a:ext uri="{FF2B5EF4-FFF2-40B4-BE49-F238E27FC236}">
              <a16:creationId xmlns:a16="http://schemas.microsoft.com/office/drawing/2014/main" id="{B5554617-9B1E-6619-C3DF-286A87D8F52F}"/>
            </a:ext>
          </a:extLst>
        </xdr:cNvPr>
        <xdr:cNvSpPr>
          <a:spLocks noChangeShapeType="1"/>
        </xdr:cNvSpPr>
      </xdr:nvSpPr>
      <xdr:spPr bwMode="auto">
        <a:xfrm>
          <a:off x="0" y="43944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172</xdr:row>
      <xdr:rowOff>0</xdr:rowOff>
    </xdr:from>
    <xdr:to>
      <xdr:col>18</xdr:col>
      <xdr:colOff>0</xdr:colOff>
      <xdr:row>172</xdr:row>
      <xdr:rowOff>0</xdr:rowOff>
    </xdr:to>
    <xdr:sp macro="" textlink="">
      <xdr:nvSpPr>
        <xdr:cNvPr id="57858" name="Line 49">
          <a:extLst>
            <a:ext uri="{FF2B5EF4-FFF2-40B4-BE49-F238E27FC236}">
              <a16:creationId xmlns:a16="http://schemas.microsoft.com/office/drawing/2014/main" id="{AEE7E6F9-BD86-165D-FA56-D925EBE027A9}"/>
            </a:ext>
          </a:extLst>
        </xdr:cNvPr>
        <xdr:cNvSpPr>
          <a:spLocks noChangeShapeType="1"/>
        </xdr:cNvSpPr>
      </xdr:nvSpPr>
      <xdr:spPr bwMode="auto">
        <a:xfrm>
          <a:off x="0" y="444627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174</xdr:row>
      <xdr:rowOff>0</xdr:rowOff>
    </xdr:from>
    <xdr:to>
      <xdr:col>18</xdr:col>
      <xdr:colOff>0</xdr:colOff>
      <xdr:row>174</xdr:row>
      <xdr:rowOff>0</xdr:rowOff>
    </xdr:to>
    <xdr:sp macro="" textlink="">
      <xdr:nvSpPr>
        <xdr:cNvPr id="57859" name="Line 50">
          <a:extLst>
            <a:ext uri="{FF2B5EF4-FFF2-40B4-BE49-F238E27FC236}">
              <a16:creationId xmlns:a16="http://schemas.microsoft.com/office/drawing/2014/main" id="{BE33C109-E418-360A-3247-1D264BA8A4B3}"/>
            </a:ext>
          </a:extLst>
        </xdr:cNvPr>
        <xdr:cNvSpPr>
          <a:spLocks noChangeShapeType="1"/>
        </xdr:cNvSpPr>
      </xdr:nvSpPr>
      <xdr:spPr bwMode="auto">
        <a:xfrm>
          <a:off x="0" y="449808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154</xdr:row>
      <xdr:rowOff>0</xdr:rowOff>
    </xdr:from>
    <xdr:to>
      <xdr:col>2</xdr:col>
      <xdr:colOff>0</xdr:colOff>
      <xdr:row>178</xdr:row>
      <xdr:rowOff>0</xdr:rowOff>
    </xdr:to>
    <xdr:sp macro="" textlink="">
      <xdr:nvSpPr>
        <xdr:cNvPr id="57860" name="Line 51">
          <a:extLst>
            <a:ext uri="{FF2B5EF4-FFF2-40B4-BE49-F238E27FC236}">
              <a16:creationId xmlns:a16="http://schemas.microsoft.com/office/drawing/2014/main" id="{418A8C11-BDA2-20EA-51A6-E44292DD4E0F}"/>
            </a:ext>
          </a:extLst>
        </xdr:cNvPr>
        <xdr:cNvSpPr>
          <a:spLocks noChangeShapeType="1"/>
        </xdr:cNvSpPr>
      </xdr:nvSpPr>
      <xdr:spPr bwMode="auto">
        <a:xfrm>
          <a:off x="426720" y="3966210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154</xdr:row>
      <xdr:rowOff>0</xdr:rowOff>
    </xdr:from>
    <xdr:to>
      <xdr:col>4</xdr:col>
      <xdr:colOff>0</xdr:colOff>
      <xdr:row>178</xdr:row>
      <xdr:rowOff>0</xdr:rowOff>
    </xdr:to>
    <xdr:sp macro="" textlink="">
      <xdr:nvSpPr>
        <xdr:cNvPr id="57861" name="Line 52">
          <a:extLst>
            <a:ext uri="{FF2B5EF4-FFF2-40B4-BE49-F238E27FC236}">
              <a16:creationId xmlns:a16="http://schemas.microsoft.com/office/drawing/2014/main" id="{351495F6-26FD-2666-5F44-326655CDD579}"/>
            </a:ext>
          </a:extLst>
        </xdr:cNvPr>
        <xdr:cNvSpPr>
          <a:spLocks noChangeShapeType="1"/>
        </xdr:cNvSpPr>
      </xdr:nvSpPr>
      <xdr:spPr bwMode="auto">
        <a:xfrm>
          <a:off x="2026920" y="3966210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154</xdr:row>
      <xdr:rowOff>0</xdr:rowOff>
    </xdr:from>
    <xdr:to>
      <xdr:col>9</xdr:col>
      <xdr:colOff>0</xdr:colOff>
      <xdr:row>178</xdr:row>
      <xdr:rowOff>0</xdr:rowOff>
    </xdr:to>
    <xdr:sp macro="" textlink="">
      <xdr:nvSpPr>
        <xdr:cNvPr id="57862" name="Line 53">
          <a:extLst>
            <a:ext uri="{FF2B5EF4-FFF2-40B4-BE49-F238E27FC236}">
              <a16:creationId xmlns:a16="http://schemas.microsoft.com/office/drawing/2014/main" id="{4EE14E9F-51AD-273D-EC3F-92A4973C57ED}"/>
            </a:ext>
          </a:extLst>
        </xdr:cNvPr>
        <xdr:cNvSpPr>
          <a:spLocks noChangeShapeType="1"/>
        </xdr:cNvSpPr>
      </xdr:nvSpPr>
      <xdr:spPr bwMode="auto">
        <a:xfrm>
          <a:off x="4015740" y="3966210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154</xdr:row>
      <xdr:rowOff>0</xdr:rowOff>
    </xdr:from>
    <xdr:to>
      <xdr:col>10</xdr:col>
      <xdr:colOff>0</xdr:colOff>
      <xdr:row>178</xdr:row>
      <xdr:rowOff>0</xdr:rowOff>
    </xdr:to>
    <xdr:sp macro="" textlink="">
      <xdr:nvSpPr>
        <xdr:cNvPr id="57863" name="Line 54">
          <a:extLst>
            <a:ext uri="{FF2B5EF4-FFF2-40B4-BE49-F238E27FC236}">
              <a16:creationId xmlns:a16="http://schemas.microsoft.com/office/drawing/2014/main" id="{9019BBE0-3863-FD48-D99D-D487C4AF5D30}"/>
            </a:ext>
          </a:extLst>
        </xdr:cNvPr>
        <xdr:cNvSpPr>
          <a:spLocks noChangeShapeType="1"/>
        </xdr:cNvSpPr>
      </xdr:nvSpPr>
      <xdr:spPr bwMode="auto">
        <a:xfrm>
          <a:off x="4587240" y="3966210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154</xdr:row>
      <xdr:rowOff>0</xdr:rowOff>
    </xdr:from>
    <xdr:to>
      <xdr:col>12</xdr:col>
      <xdr:colOff>0</xdr:colOff>
      <xdr:row>178</xdr:row>
      <xdr:rowOff>0</xdr:rowOff>
    </xdr:to>
    <xdr:sp macro="" textlink="">
      <xdr:nvSpPr>
        <xdr:cNvPr id="57864" name="Line 55">
          <a:extLst>
            <a:ext uri="{FF2B5EF4-FFF2-40B4-BE49-F238E27FC236}">
              <a16:creationId xmlns:a16="http://schemas.microsoft.com/office/drawing/2014/main" id="{52C9D2FC-8821-884A-5C5D-4AF011BE057F}"/>
            </a:ext>
          </a:extLst>
        </xdr:cNvPr>
        <xdr:cNvSpPr>
          <a:spLocks noChangeShapeType="1"/>
        </xdr:cNvSpPr>
      </xdr:nvSpPr>
      <xdr:spPr bwMode="auto">
        <a:xfrm>
          <a:off x="5570220" y="3966210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168</xdr:row>
      <xdr:rowOff>0</xdr:rowOff>
    </xdr:from>
    <xdr:to>
      <xdr:col>18</xdr:col>
      <xdr:colOff>0</xdr:colOff>
      <xdr:row>168</xdr:row>
      <xdr:rowOff>0</xdr:rowOff>
    </xdr:to>
    <xdr:sp macro="" textlink="">
      <xdr:nvSpPr>
        <xdr:cNvPr id="57865" name="Line 65">
          <a:extLst>
            <a:ext uri="{FF2B5EF4-FFF2-40B4-BE49-F238E27FC236}">
              <a16:creationId xmlns:a16="http://schemas.microsoft.com/office/drawing/2014/main" id="{073C18F8-A820-AFA8-CA6A-2F3F48A38E64}"/>
            </a:ext>
          </a:extLst>
        </xdr:cNvPr>
        <xdr:cNvSpPr>
          <a:spLocks noChangeShapeType="1"/>
        </xdr:cNvSpPr>
      </xdr:nvSpPr>
      <xdr:spPr bwMode="auto">
        <a:xfrm>
          <a:off x="0" y="434263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170</xdr:row>
      <xdr:rowOff>0</xdr:rowOff>
    </xdr:from>
    <xdr:to>
      <xdr:col>18</xdr:col>
      <xdr:colOff>0</xdr:colOff>
      <xdr:row>170</xdr:row>
      <xdr:rowOff>0</xdr:rowOff>
    </xdr:to>
    <xdr:sp macro="" textlink="">
      <xdr:nvSpPr>
        <xdr:cNvPr id="57866" name="Line 66">
          <a:extLst>
            <a:ext uri="{FF2B5EF4-FFF2-40B4-BE49-F238E27FC236}">
              <a16:creationId xmlns:a16="http://schemas.microsoft.com/office/drawing/2014/main" id="{A4E1F4F3-02E1-1636-1ABF-2D7238F43660}"/>
            </a:ext>
          </a:extLst>
        </xdr:cNvPr>
        <xdr:cNvSpPr>
          <a:spLocks noChangeShapeType="1"/>
        </xdr:cNvSpPr>
      </xdr:nvSpPr>
      <xdr:spPr bwMode="auto">
        <a:xfrm>
          <a:off x="0" y="43944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172</xdr:row>
      <xdr:rowOff>0</xdr:rowOff>
    </xdr:from>
    <xdr:to>
      <xdr:col>18</xdr:col>
      <xdr:colOff>0</xdr:colOff>
      <xdr:row>172</xdr:row>
      <xdr:rowOff>0</xdr:rowOff>
    </xdr:to>
    <xdr:sp macro="" textlink="">
      <xdr:nvSpPr>
        <xdr:cNvPr id="57867" name="Line 67">
          <a:extLst>
            <a:ext uri="{FF2B5EF4-FFF2-40B4-BE49-F238E27FC236}">
              <a16:creationId xmlns:a16="http://schemas.microsoft.com/office/drawing/2014/main" id="{865D22A9-CEF1-48DA-94DE-51C089E50C59}"/>
            </a:ext>
          </a:extLst>
        </xdr:cNvPr>
        <xdr:cNvSpPr>
          <a:spLocks noChangeShapeType="1"/>
        </xdr:cNvSpPr>
      </xdr:nvSpPr>
      <xdr:spPr bwMode="auto">
        <a:xfrm>
          <a:off x="0" y="444627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172</xdr:row>
      <xdr:rowOff>0</xdr:rowOff>
    </xdr:from>
    <xdr:to>
      <xdr:col>18</xdr:col>
      <xdr:colOff>0</xdr:colOff>
      <xdr:row>172</xdr:row>
      <xdr:rowOff>0</xdr:rowOff>
    </xdr:to>
    <xdr:sp macro="" textlink="">
      <xdr:nvSpPr>
        <xdr:cNvPr id="57868" name="Line 68">
          <a:extLst>
            <a:ext uri="{FF2B5EF4-FFF2-40B4-BE49-F238E27FC236}">
              <a16:creationId xmlns:a16="http://schemas.microsoft.com/office/drawing/2014/main" id="{D5C6B0DB-7B6E-D36A-5A78-4C199BE353AB}"/>
            </a:ext>
          </a:extLst>
        </xdr:cNvPr>
        <xdr:cNvSpPr>
          <a:spLocks noChangeShapeType="1"/>
        </xdr:cNvSpPr>
      </xdr:nvSpPr>
      <xdr:spPr bwMode="auto">
        <a:xfrm>
          <a:off x="0" y="444627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174</xdr:row>
      <xdr:rowOff>0</xdr:rowOff>
    </xdr:from>
    <xdr:to>
      <xdr:col>18</xdr:col>
      <xdr:colOff>0</xdr:colOff>
      <xdr:row>174</xdr:row>
      <xdr:rowOff>0</xdr:rowOff>
    </xdr:to>
    <xdr:sp macro="" textlink="">
      <xdr:nvSpPr>
        <xdr:cNvPr id="57869" name="Line 69">
          <a:extLst>
            <a:ext uri="{FF2B5EF4-FFF2-40B4-BE49-F238E27FC236}">
              <a16:creationId xmlns:a16="http://schemas.microsoft.com/office/drawing/2014/main" id="{4A918D48-723C-0EA0-3805-C5222DAF9E04}"/>
            </a:ext>
          </a:extLst>
        </xdr:cNvPr>
        <xdr:cNvSpPr>
          <a:spLocks noChangeShapeType="1"/>
        </xdr:cNvSpPr>
      </xdr:nvSpPr>
      <xdr:spPr bwMode="auto">
        <a:xfrm>
          <a:off x="0" y="449808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168</xdr:row>
      <xdr:rowOff>0</xdr:rowOff>
    </xdr:from>
    <xdr:to>
      <xdr:col>18</xdr:col>
      <xdr:colOff>0</xdr:colOff>
      <xdr:row>168</xdr:row>
      <xdr:rowOff>0</xdr:rowOff>
    </xdr:to>
    <xdr:sp macro="" textlink="">
      <xdr:nvSpPr>
        <xdr:cNvPr id="57870" name="Line 70">
          <a:extLst>
            <a:ext uri="{FF2B5EF4-FFF2-40B4-BE49-F238E27FC236}">
              <a16:creationId xmlns:a16="http://schemas.microsoft.com/office/drawing/2014/main" id="{F5BBDC24-2A9B-1077-0656-92D4AFF3B357}"/>
            </a:ext>
          </a:extLst>
        </xdr:cNvPr>
        <xdr:cNvSpPr>
          <a:spLocks noChangeShapeType="1"/>
        </xdr:cNvSpPr>
      </xdr:nvSpPr>
      <xdr:spPr bwMode="auto">
        <a:xfrm>
          <a:off x="0" y="434263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170</xdr:row>
      <xdr:rowOff>0</xdr:rowOff>
    </xdr:from>
    <xdr:to>
      <xdr:col>18</xdr:col>
      <xdr:colOff>0</xdr:colOff>
      <xdr:row>170</xdr:row>
      <xdr:rowOff>0</xdr:rowOff>
    </xdr:to>
    <xdr:sp macro="" textlink="">
      <xdr:nvSpPr>
        <xdr:cNvPr id="57871" name="Line 71">
          <a:extLst>
            <a:ext uri="{FF2B5EF4-FFF2-40B4-BE49-F238E27FC236}">
              <a16:creationId xmlns:a16="http://schemas.microsoft.com/office/drawing/2014/main" id="{F4500EE8-592E-9F7D-2545-454413DC4D25}"/>
            </a:ext>
          </a:extLst>
        </xdr:cNvPr>
        <xdr:cNvSpPr>
          <a:spLocks noChangeShapeType="1"/>
        </xdr:cNvSpPr>
      </xdr:nvSpPr>
      <xdr:spPr bwMode="auto">
        <a:xfrm>
          <a:off x="0" y="43944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172</xdr:row>
      <xdr:rowOff>0</xdr:rowOff>
    </xdr:from>
    <xdr:to>
      <xdr:col>18</xdr:col>
      <xdr:colOff>0</xdr:colOff>
      <xdr:row>172</xdr:row>
      <xdr:rowOff>0</xdr:rowOff>
    </xdr:to>
    <xdr:sp macro="" textlink="">
      <xdr:nvSpPr>
        <xdr:cNvPr id="57872" name="Line 72">
          <a:extLst>
            <a:ext uri="{FF2B5EF4-FFF2-40B4-BE49-F238E27FC236}">
              <a16:creationId xmlns:a16="http://schemas.microsoft.com/office/drawing/2014/main" id="{0C9B288B-1A12-9B51-B5A7-B596017231CA}"/>
            </a:ext>
          </a:extLst>
        </xdr:cNvPr>
        <xdr:cNvSpPr>
          <a:spLocks noChangeShapeType="1"/>
        </xdr:cNvSpPr>
      </xdr:nvSpPr>
      <xdr:spPr bwMode="auto">
        <a:xfrm>
          <a:off x="0" y="444627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172</xdr:row>
      <xdr:rowOff>0</xdr:rowOff>
    </xdr:from>
    <xdr:to>
      <xdr:col>18</xdr:col>
      <xdr:colOff>0</xdr:colOff>
      <xdr:row>172</xdr:row>
      <xdr:rowOff>0</xdr:rowOff>
    </xdr:to>
    <xdr:sp macro="" textlink="">
      <xdr:nvSpPr>
        <xdr:cNvPr id="57873" name="Line 73">
          <a:extLst>
            <a:ext uri="{FF2B5EF4-FFF2-40B4-BE49-F238E27FC236}">
              <a16:creationId xmlns:a16="http://schemas.microsoft.com/office/drawing/2014/main" id="{38D6BDF7-F85A-0AD1-FD64-F85877FD1D32}"/>
            </a:ext>
          </a:extLst>
        </xdr:cNvPr>
        <xdr:cNvSpPr>
          <a:spLocks noChangeShapeType="1"/>
        </xdr:cNvSpPr>
      </xdr:nvSpPr>
      <xdr:spPr bwMode="auto">
        <a:xfrm>
          <a:off x="0" y="444627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174</xdr:row>
      <xdr:rowOff>0</xdr:rowOff>
    </xdr:from>
    <xdr:to>
      <xdr:col>18</xdr:col>
      <xdr:colOff>0</xdr:colOff>
      <xdr:row>174</xdr:row>
      <xdr:rowOff>0</xdr:rowOff>
    </xdr:to>
    <xdr:sp macro="" textlink="">
      <xdr:nvSpPr>
        <xdr:cNvPr id="57874" name="Line 74">
          <a:extLst>
            <a:ext uri="{FF2B5EF4-FFF2-40B4-BE49-F238E27FC236}">
              <a16:creationId xmlns:a16="http://schemas.microsoft.com/office/drawing/2014/main" id="{81A3D7C2-5956-B3DB-6AE5-88F81F61FA32}"/>
            </a:ext>
          </a:extLst>
        </xdr:cNvPr>
        <xdr:cNvSpPr>
          <a:spLocks noChangeShapeType="1"/>
        </xdr:cNvSpPr>
      </xdr:nvSpPr>
      <xdr:spPr bwMode="auto">
        <a:xfrm>
          <a:off x="0" y="449808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176</xdr:row>
      <xdr:rowOff>0</xdr:rowOff>
    </xdr:from>
    <xdr:to>
      <xdr:col>18</xdr:col>
      <xdr:colOff>0</xdr:colOff>
      <xdr:row>176</xdr:row>
      <xdr:rowOff>0</xdr:rowOff>
    </xdr:to>
    <xdr:sp macro="" textlink="">
      <xdr:nvSpPr>
        <xdr:cNvPr id="57875" name="Line 75">
          <a:extLst>
            <a:ext uri="{FF2B5EF4-FFF2-40B4-BE49-F238E27FC236}">
              <a16:creationId xmlns:a16="http://schemas.microsoft.com/office/drawing/2014/main" id="{82064FFB-A1C6-3EB8-FAF5-919E439FD9B2}"/>
            </a:ext>
          </a:extLst>
        </xdr:cNvPr>
        <xdr:cNvSpPr>
          <a:spLocks noChangeShapeType="1"/>
        </xdr:cNvSpPr>
      </xdr:nvSpPr>
      <xdr:spPr bwMode="auto">
        <a:xfrm>
          <a:off x="0" y="454990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150</xdr:row>
      <xdr:rowOff>0</xdr:rowOff>
    </xdr:from>
    <xdr:to>
      <xdr:col>8</xdr:col>
      <xdr:colOff>0</xdr:colOff>
      <xdr:row>150</xdr:row>
      <xdr:rowOff>0</xdr:rowOff>
    </xdr:to>
    <xdr:sp macro="" textlink="">
      <xdr:nvSpPr>
        <xdr:cNvPr id="57876" name="Line 27">
          <a:extLst>
            <a:ext uri="{FF2B5EF4-FFF2-40B4-BE49-F238E27FC236}">
              <a16:creationId xmlns:a16="http://schemas.microsoft.com/office/drawing/2014/main" id="{C9C09A68-54C2-F964-4173-7914401DA6B6}"/>
            </a:ext>
          </a:extLst>
        </xdr:cNvPr>
        <xdr:cNvSpPr>
          <a:spLocks noChangeShapeType="1"/>
        </xdr:cNvSpPr>
      </xdr:nvSpPr>
      <xdr:spPr bwMode="auto">
        <a:xfrm>
          <a:off x="0" y="3858006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150</xdr:row>
      <xdr:rowOff>0</xdr:rowOff>
    </xdr:from>
    <xdr:to>
      <xdr:col>18</xdr:col>
      <xdr:colOff>0</xdr:colOff>
      <xdr:row>150</xdr:row>
      <xdr:rowOff>0</xdr:rowOff>
    </xdr:to>
    <xdr:sp macro="" textlink="">
      <xdr:nvSpPr>
        <xdr:cNvPr id="57877" name="Line 28">
          <a:extLst>
            <a:ext uri="{FF2B5EF4-FFF2-40B4-BE49-F238E27FC236}">
              <a16:creationId xmlns:a16="http://schemas.microsoft.com/office/drawing/2014/main" id="{709E3059-9FD7-63F7-1F29-0E00DDF4A47F}"/>
            </a:ext>
          </a:extLst>
        </xdr:cNvPr>
        <xdr:cNvSpPr>
          <a:spLocks noChangeShapeType="1"/>
        </xdr:cNvSpPr>
      </xdr:nvSpPr>
      <xdr:spPr bwMode="auto">
        <a:xfrm>
          <a:off x="4587240" y="3858006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152</xdr:row>
      <xdr:rowOff>297180</xdr:rowOff>
    </xdr:from>
    <xdr:to>
      <xdr:col>18</xdr:col>
      <xdr:colOff>0</xdr:colOff>
      <xdr:row>152</xdr:row>
      <xdr:rowOff>297180</xdr:rowOff>
    </xdr:to>
    <xdr:sp macro="" textlink="">
      <xdr:nvSpPr>
        <xdr:cNvPr id="57878" name="Line 38">
          <a:extLst>
            <a:ext uri="{FF2B5EF4-FFF2-40B4-BE49-F238E27FC236}">
              <a16:creationId xmlns:a16="http://schemas.microsoft.com/office/drawing/2014/main" id="{4441548C-1BDD-8638-69CF-9C446662B19C}"/>
            </a:ext>
          </a:extLst>
        </xdr:cNvPr>
        <xdr:cNvSpPr>
          <a:spLocks noChangeShapeType="1"/>
        </xdr:cNvSpPr>
      </xdr:nvSpPr>
      <xdr:spPr bwMode="auto">
        <a:xfrm>
          <a:off x="4899660" y="3932682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66</xdr:row>
      <xdr:rowOff>0</xdr:rowOff>
    </xdr:from>
    <xdr:to>
      <xdr:col>18</xdr:col>
      <xdr:colOff>0</xdr:colOff>
      <xdr:row>66</xdr:row>
      <xdr:rowOff>0</xdr:rowOff>
    </xdr:to>
    <xdr:sp macro="" textlink="">
      <xdr:nvSpPr>
        <xdr:cNvPr id="57879" name="Line 45">
          <a:extLst>
            <a:ext uri="{FF2B5EF4-FFF2-40B4-BE49-F238E27FC236}">
              <a16:creationId xmlns:a16="http://schemas.microsoft.com/office/drawing/2014/main" id="{7CE7D54B-8E87-4962-CE5C-B5E804B6D674}"/>
            </a:ext>
          </a:extLst>
        </xdr:cNvPr>
        <xdr:cNvSpPr>
          <a:spLocks noChangeShapeType="1"/>
        </xdr:cNvSpPr>
      </xdr:nvSpPr>
      <xdr:spPr bwMode="auto">
        <a:xfrm>
          <a:off x="0" y="168859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41</xdr:row>
      <xdr:rowOff>0</xdr:rowOff>
    </xdr:from>
    <xdr:to>
      <xdr:col>18</xdr:col>
      <xdr:colOff>0</xdr:colOff>
      <xdr:row>41</xdr:row>
      <xdr:rowOff>0</xdr:rowOff>
    </xdr:to>
    <xdr:sp macro="" textlink="">
      <xdr:nvSpPr>
        <xdr:cNvPr id="57880" name="Line 64">
          <a:extLst>
            <a:ext uri="{FF2B5EF4-FFF2-40B4-BE49-F238E27FC236}">
              <a16:creationId xmlns:a16="http://schemas.microsoft.com/office/drawing/2014/main" id="{A0135998-052E-FF59-D632-21F8BF245A8A}"/>
            </a:ext>
          </a:extLst>
        </xdr:cNvPr>
        <xdr:cNvSpPr>
          <a:spLocks noChangeShapeType="1"/>
        </xdr:cNvSpPr>
      </xdr:nvSpPr>
      <xdr:spPr bwMode="auto">
        <a:xfrm>
          <a:off x="0" y="103936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181</xdr:row>
      <xdr:rowOff>0</xdr:rowOff>
    </xdr:from>
    <xdr:to>
      <xdr:col>18</xdr:col>
      <xdr:colOff>0</xdr:colOff>
      <xdr:row>185</xdr:row>
      <xdr:rowOff>0</xdr:rowOff>
    </xdr:to>
    <xdr:sp macro="" textlink="">
      <xdr:nvSpPr>
        <xdr:cNvPr id="57881" name="Rectangle 21">
          <a:extLst>
            <a:ext uri="{FF2B5EF4-FFF2-40B4-BE49-F238E27FC236}">
              <a16:creationId xmlns:a16="http://schemas.microsoft.com/office/drawing/2014/main" id="{F868E76B-BC72-199F-A634-757FC4789F1B}"/>
            </a:ext>
          </a:extLst>
        </xdr:cNvPr>
        <xdr:cNvSpPr>
          <a:spLocks noChangeArrowheads="1"/>
        </xdr:cNvSpPr>
      </xdr:nvSpPr>
      <xdr:spPr bwMode="auto">
        <a:xfrm>
          <a:off x="0" y="46725840"/>
          <a:ext cx="6888480" cy="106680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183</xdr:row>
      <xdr:rowOff>0</xdr:rowOff>
    </xdr:from>
    <xdr:to>
      <xdr:col>18</xdr:col>
      <xdr:colOff>0</xdr:colOff>
      <xdr:row>183</xdr:row>
      <xdr:rowOff>0</xdr:rowOff>
    </xdr:to>
    <xdr:sp macro="" textlink="">
      <xdr:nvSpPr>
        <xdr:cNvPr id="57882" name="Line 22">
          <a:extLst>
            <a:ext uri="{FF2B5EF4-FFF2-40B4-BE49-F238E27FC236}">
              <a16:creationId xmlns:a16="http://schemas.microsoft.com/office/drawing/2014/main" id="{B2D2B995-169A-303E-F023-20D2FBA9C512}"/>
            </a:ext>
          </a:extLst>
        </xdr:cNvPr>
        <xdr:cNvSpPr>
          <a:spLocks noChangeShapeType="1"/>
        </xdr:cNvSpPr>
      </xdr:nvSpPr>
      <xdr:spPr bwMode="auto">
        <a:xfrm>
          <a:off x="0" y="472363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181</xdr:row>
      <xdr:rowOff>0</xdr:rowOff>
    </xdr:from>
    <xdr:to>
      <xdr:col>8</xdr:col>
      <xdr:colOff>0</xdr:colOff>
      <xdr:row>185</xdr:row>
      <xdr:rowOff>0</xdr:rowOff>
    </xdr:to>
    <xdr:sp macro="" textlink="">
      <xdr:nvSpPr>
        <xdr:cNvPr id="57883" name="Line 23">
          <a:extLst>
            <a:ext uri="{FF2B5EF4-FFF2-40B4-BE49-F238E27FC236}">
              <a16:creationId xmlns:a16="http://schemas.microsoft.com/office/drawing/2014/main" id="{1176CE26-41B8-7BE3-DECA-41A7ADD40457}"/>
            </a:ext>
          </a:extLst>
        </xdr:cNvPr>
        <xdr:cNvSpPr>
          <a:spLocks noChangeShapeType="1"/>
        </xdr:cNvSpPr>
      </xdr:nvSpPr>
      <xdr:spPr bwMode="auto">
        <a:xfrm>
          <a:off x="3314700" y="4672584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181</xdr:row>
      <xdr:rowOff>0</xdr:rowOff>
    </xdr:from>
    <xdr:to>
      <xdr:col>10</xdr:col>
      <xdr:colOff>0</xdr:colOff>
      <xdr:row>185</xdr:row>
      <xdr:rowOff>0</xdr:rowOff>
    </xdr:to>
    <xdr:sp macro="" textlink="">
      <xdr:nvSpPr>
        <xdr:cNvPr id="57884" name="Line 24">
          <a:extLst>
            <a:ext uri="{FF2B5EF4-FFF2-40B4-BE49-F238E27FC236}">
              <a16:creationId xmlns:a16="http://schemas.microsoft.com/office/drawing/2014/main" id="{BD1E5864-92DA-B46F-5C59-8623A405D4E6}"/>
            </a:ext>
          </a:extLst>
        </xdr:cNvPr>
        <xdr:cNvSpPr>
          <a:spLocks noChangeShapeType="1"/>
        </xdr:cNvSpPr>
      </xdr:nvSpPr>
      <xdr:spPr bwMode="auto">
        <a:xfrm>
          <a:off x="4587240" y="4672584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182</xdr:row>
      <xdr:rowOff>0</xdr:rowOff>
    </xdr:from>
    <xdr:to>
      <xdr:col>18</xdr:col>
      <xdr:colOff>0</xdr:colOff>
      <xdr:row>182</xdr:row>
      <xdr:rowOff>0</xdr:rowOff>
    </xdr:to>
    <xdr:sp macro="" textlink="">
      <xdr:nvSpPr>
        <xdr:cNvPr id="57885" name="Line 26">
          <a:extLst>
            <a:ext uri="{FF2B5EF4-FFF2-40B4-BE49-F238E27FC236}">
              <a16:creationId xmlns:a16="http://schemas.microsoft.com/office/drawing/2014/main" id="{F3738661-FD55-64E6-7E0A-0EAE4314ED3A}"/>
            </a:ext>
          </a:extLst>
        </xdr:cNvPr>
        <xdr:cNvSpPr>
          <a:spLocks noChangeShapeType="1"/>
        </xdr:cNvSpPr>
      </xdr:nvSpPr>
      <xdr:spPr bwMode="auto">
        <a:xfrm>
          <a:off x="4587240" y="469163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184</xdr:row>
      <xdr:rowOff>0</xdr:rowOff>
    </xdr:from>
    <xdr:to>
      <xdr:col>8</xdr:col>
      <xdr:colOff>0</xdr:colOff>
      <xdr:row>184</xdr:row>
      <xdr:rowOff>0</xdr:rowOff>
    </xdr:to>
    <xdr:sp macro="" textlink="">
      <xdr:nvSpPr>
        <xdr:cNvPr id="57886" name="Line 27">
          <a:extLst>
            <a:ext uri="{FF2B5EF4-FFF2-40B4-BE49-F238E27FC236}">
              <a16:creationId xmlns:a16="http://schemas.microsoft.com/office/drawing/2014/main" id="{13099A0F-00C0-F617-5025-CD84AB9A6191}"/>
            </a:ext>
          </a:extLst>
        </xdr:cNvPr>
        <xdr:cNvSpPr>
          <a:spLocks noChangeShapeType="1"/>
        </xdr:cNvSpPr>
      </xdr:nvSpPr>
      <xdr:spPr bwMode="auto">
        <a:xfrm>
          <a:off x="0" y="4742688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184</xdr:row>
      <xdr:rowOff>0</xdr:rowOff>
    </xdr:from>
    <xdr:to>
      <xdr:col>18</xdr:col>
      <xdr:colOff>0</xdr:colOff>
      <xdr:row>184</xdr:row>
      <xdr:rowOff>0</xdr:rowOff>
    </xdr:to>
    <xdr:sp macro="" textlink="">
      <xdr:nvSpPr>
        <xdr:cNvPr id="57887" name="Line 28">
          <a:extLst>
            <a:ext uri="{FF2B5EF4-FFF2-40B4-BE49-F238E27FC236}">
              <a16:creationId xmlns:a16="http://schemas.microsoft.com/office/drawing/2014/main" id="{2129326C-AD32-C15D-6725-115FCACA0220}"/>
            </a:ext>
          </a:extLst>
        </xdr:cNvPr>
        <xdr:cNvSpPr>
          <a:spLocks noChangeShapeType="1"/>
        </xdr:cNvSpPr>
      </xdr:nvSpPr>
      <xdr:spPr bwMode="auto">
        <a:xfrm>
          <a:off x="4587240" y="4742688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188</xdr:row>
      <xdr:rowOff>0</xdr:rowOff>
    </xdr:from>
    <xdr:to>
      <xdr:col>18</xdr:col>
      <xdr:colOff>0</xdr:colOff>
      <xdr:row>212</xdr:row>
      <xdr:rowOff>0</xdr:rowOff>
    </xdr:to>
    <xdr:sp macro="" textlink="">
      <xdr:nvSpPr>
        <xdr:cNvPr id="57888" name="Rectangle 29">
          <a:extLst>
            <a:ext uri="{FF2B5EF4-FFF2-40B4-BE49-F238E27FC236}">
              <a16:creationId xmlns:a16="http://schemas.microsoft.com/office/drawing/2014/main" id="{1BE5CEC6-DAFD-36EE-2067-A74DCA0FC08A}"/>
            </a:ext>
          </a:extLst>
        </xdr:cNvPr>
        <xdr:cNvSpPr>
          <a:spLocks noChangeArrowheads="1"/>
        </xdr:cNvSpPr>
      </xdr:nvSpPr>
      <xdr:spPr bwMode="auto">
        <a:xfrm>
          <a:off x="0" y="48508920"/>
          <a:ext cx="6888480" cy="635508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182</xdr:row>
      <xdr:rowOff>0</xdr:rowOff>
    </xdr:from>
    <xdr:to>
      <xdr:col>8</xdr:col>
      <xdr:colOff>0</xdr:colOff>
      <xdr:row>182</xdr:row>
      <xdr:rowOff>0</xdr:rowOff>
    </xdr:to>
    <xdr:sp macro="" textlink="">
      <xdr:nvSpPr>
        <xdr:cNvPr id="57889" name="Line 30">
          <a:extLst>
            <a:ext uri="{FF2B5EF4-FFF2-40B4-BE49-F238E27FC236}">
              <a16:creationId xmlns:a16="http://schemas.microsoft.com/office/drawing/2014/main" id="{DB621DBB-BCD0-2511-3B09-E1095FA16BF8}"/>
            </a:ext>
          </a:extLst>
        </xdr:cNvPr>
        <xdr:cNvSpPr>
          <a:spLocks noChangeShapeType="1"/>
        </xdr:cNvSpPr>
      </xdr:nvSpPr>
      <xdr:spPr bwMode="auto">
        <a:xfrm>
          <a:off x="0" y="469163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190</xdr:row>
      <xdr:rowOff>0</xdr:rowOff>
    </xdr:from>
    <xdr:to>
      <xdr:col>18</xdr:col>
      <xdr:colOff>0</xdr:colOff>
      <xdr:row>190</xdr:row>
      <xdr:rowOff>0</xdr:rowOff>
    </xdr:to>
    <xdr:sp macro="" textlink="">
      <xdr:nvSpPr>
        <xdr:cNvPr id="57890" name="Line 34">
          <a:extLst>
            <a:ext uri="{FF2B5EF4-FFF2-40B4-BE49-F238E27FC236}">
              <a16:creationId xmlns:a16="http://schemas.microsoft.com/office/drawing/2014/main" id="{D451E3D2-7B50-A7E0-DDAC-5F9C26CDC7B4}"/>
            </a:ext>
          </a:extLst>
        </xdr:cNvPr>
        <xdr:cNvSpPr>
          <a:spLocks noChangeShapeType="1"/>
        </xdr:cNvSpPr>
      </xdr:nvSpPr>
      <xdr:spPr bwMode="auto">
        <a:xfrm>
          <a:off x="0" y="490956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192</xdr:row>
      <xdr:rowOff>0</xdr:rowOff>
    </xdr:from>
    <xdr:to>
      <xdr:col>18</xdr:col>
      <xdr:colOff>0</xdr:colOff>
      <xdr:row>192</xdr:row>
      <xdr:rowOff>0</xdr:rowOff>
    </xdr:to>
    <xdr:sp macro="" textlink="">
      <xdr:nvSpPr>
        <xdr:cNvPr id="57891" name="Line 35">
          <a:extLst>
            <a:ext uri="{FF2B5EF4-FFF2-40B4-BE49-F238E27FC236}">
              <a16:creationId xmlns:a16="http://schemas.microsoft.com/office/drawing/2014/main" id="{5B0F2E50-BF24-9D7F-8C97-FCDE9797A8C7}"/>
            </a:ext>
          </a:extLst>
        </xdr:cNvPr>
        <xdr:cNvSpPr>
          <a:spLocks noChangeShapeType="1"/>
        </xdr:cNvSpPr>
      </xdr:nvSpPr>
      <xdr:spPr bwMode="auto">
        <a:xfrm>
          <a:off x="0" y="496824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186</xdr:row>
      <xdr:rowOff>297180</xdr:rowOff>
    </xdr:from>
    <xdr:to>
      <xdr:col>18</xdr:col>
      <xdr:colOff>0</xdr:colOff>
      <xdr:row>186</xdr:row>
      <xdr:rowOff>297180</xdr:rowOff>
    </xdr:to>
    <xdr:sp macro="" textlink="">
      <xdr:nvSpPr>
        <xdr:cNvPr id="57892" name="Line 38">
          <a:extLst>
            <a:ext uri="{FF2B5EF4-FFF2-40B4-BE49-F238E27FC236}">
              <a16:creationId xmlns:a16="http://schemas.microsoft.com/office/drawing/2014/main" id="{77A51A49-59CB-A041-FC69-225D324F46F0}"/>
            </a:ext>
          </a:extLst>
        </xdr:cNvPr>
        <xdr:cNvSpPr>
          <a:spLocks noChangeShapeType="1"/>
        </xdr:cNvSpPr>
      </xdr:nvSpPr>
      <xdr:spPr bwMode="auto">
        <a:xfrm>
          <a:off x="4899660" y="4817364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194</xdr:row>
      <xdr:rowOff>0</xdr:rowOff>
    </xdr:from>
    <xdr:to>
      <xdr:col>18</xdr:col>
      <xdr:colOff>0</xdr:colOff>
      <xdr:row>194</xdr:row>
      <xdr:rowOff>0</xdr:rowOff>
    </xdr:to>
    <xdr:sp macro="" textlink="">
      <xdr:nvSpPr>
        <xdr:cNvPr id="57893" name="Line 41">
          <a:extLst>
            <a:ext uri="{FF2B5EF4-FFF2-40B4-BE49-F238E27FC236}">
              <a16:creationId xmlns:a16="http://schemas.microsoft.com/office/drawing/2014/main" id="{2AE79273-C945-6CD8-0DE5-DB4717BADE35}"/>
            </a:ext>
          </a:extLst>
        </xdr:cNvPr>
        <xdr:cNvSpPr>
          <a:spLocks noChangeShapeType="1"/>
        </xdr:cNvSpPr>
      </xdr:nvSpPr>
      <xdr:spPr bwMode="auto">
        <a:xfrm>
          <a:off x="0" y="502005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196</xdr:row>
      <xdr:rowOff>0</xdr:rowOff>
    </xdr:from>
    <xdr:to>
      <xdr:col>18</xdr:col>
      <xdr:colOff>0</xdr:colOff>
      <xdr:row>196</xdr:row>
      <xdr:rowOff>0</xdr:rowOff>
    </xdr:to>
    <xdr:sp macro="" textlink="">
      <xdr:nvSpPr>
        <xdr:cNvPr id="57894" name="Line 42">
          <a:extLst>
            <a:ext uri="{FF2B5EF4-FFF2-40B4-BE49-F238E27FC236}">
              <a16:creationId xmlns:a16="http://schemas.microsoft.com/office/drawing/2014/main" id="{71125340-C48B-F9EC-1D91-CC54B4CD1D47}"/>
            </a:ext>
          </a:extLst>
        </xdr:cNvPr>
        <xdr:cNvSpPr>
          <a:spLocks noChangeShapeType="1"/>
        </xdr:cNvSpPr>
      </xdr:nvSpPr>
      <xdr:spPr bwMode="auto">
        <a:xfrm>
          <a:off x="0" y="507187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198</xdr:row>
      <xdr:rowOff>0</xdr:rowOff>
    </xdr:from>
    <xdr:to>
      <xdr:col>18</xdr:col>
      <xdr:colOff>0</xdr:colOff>
      <xdr:row>198</xdr:row>
      <xdr:rowOff>0</xdr:rowOff>
    </xdr:to>
    <xdr:sp macro="" textlink="">
      <xdr:nvSpPr>
        <xdr:cNvPr id="57895" name="Line 43">
          <a:extLst>
            <a:ext uri="{FF2B5EF4-FFF2-40B4-BE49-F238E27FC236}">
              <a16:creationId xmlns:a16="http://schemas.microsoft.com/office/drawing/2014/main" id="{C5A21715-8339-9C32-48AE-66379E0879E1}"/>
            </a:ext>
          </a:extLst>
        </xdr:cNvPr>
        <xdr:cNvSpPr>
          <a:spLocks noChangeShapeType="1"/>
        </xdr:cNvSpPr>
      </xdr:nvSpPr>
      <xdr:spPr bwMode="auto">
        <a:xfrm>
          <a:off x="0" y="512368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198</xdr:row>
      <xdr:rowOff>0</xdr:rowOff>
    </xdr:from>
    <xdr:to>
      <xdr:col>18</xdr:col>
      <xdr:colOff>0</xdr:colOff>
      <xdr:row>198</xdr:row>
      <xdr:rowOff>0</xdr:rowOff>
    </xdr:to>
    <xdr:sp macro="" textlink="">
      <xdr:nvSpPr>
        <xdr:cNvPr id="57896" name="Line 44">
          <a:extLst>
            <a:ext uri="{FF2B5EF4-FFF2-40B4-BE49-F238E27FC236}">
              <a16:creationId xmlns:a16="http://schemas.microsoft.com/office/drawing/2014/main" id="{CAACA1CB-E70D-2480-C8F0-B1411A9B4660}"/>
            </a:ext>
          </a:extLst>
        </xdr:cNvPr>
        <xdr:cNvSpPr>
          <a:spLocks noChangeShapeType="1"/>
        </xdr:cNvSpPr>
      </xdr:nvSpPr>
      <xdr:spPr bwMode="auto">
        <a:xfrm>
          <a:off x="0" y="512368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200</xdr:row>
      <xdr:rowOff>0</xdr:rowOff>
    </xdr:from>
    <xdr:to>
      <xdr:col>18</xdr:col>
      <xdr:colOff>0</xdr:colOff>
      <xdr:row>200</xdr:row>
      <xdr:rowOff>0</xdr:rowOff>
    </xdr:to>
    <xdr:sp macro="" textlink="">
      <xdr:nvSpPr>
        <xdr:cNvPr id="57897" name="Line 45">
          <a:extLst>
            <a:ext uri="{FF2B5EF4-FFF2-40B4-BE49-F238E27FC236}">
              <a16:creationId xmlns:a16="http://schemas.microsoft.com/office/drawing/2014/main" id="{6A34AD9F-CC29-755D-DEFF-CE4581A6D89F}"/>
            </a:ext>
          </a:extLst>
        </xdr:cNvPr>
        <xdr:cNvSpPr>
          <a:spLocks noChangeShapeType="1"/>
        </xdr:cNvSpPr>
      </xdr:nvSpPr>
      <xdr:spPr bwMode="auto">
        <a:xfrm>
          <a:off x="0" y="517550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202</xdr:row>
      <xdr:rowOff>0</xdr:rowOff>
    </xdr:from>
    <xdr:to>
      <xdr:col>18</xdr:col>
      <xdr:colOff>0</xdr:colOff>
      <xdr:row>202</xdr:row>
      <xdr:rowOff>0</xdr:rowOff>
    </xdr:to>
    <xdr:sp macro="" textlink="">
      <xdr:nvSpPr>
        <xdr:cNvPr id="57898" name="Line 47">
          <a:extLst>
            <a:ext uri="{FF2B5EF4-FFF2-40B4-BE49-F238E27FC236}">
              <a16:creationId xmlns:a16="http://schemas.microsoft.com/office/drawing/2014/main" id="{621F6E4C-96DE-0CD6-048C-5CF8ACDA91A1}"/>
            </a:ext>
          </a:extLst>
        </xdr:cNvPr>
        <xdr:cNvSpPr>
          <a:spLocks noChangeShapeType="1"/>
        </xdr:cNvSpPr>
      </xdr:nvSpPr>
      <xdr:spPr bwMode="auto">
        <a:xfrm>
          <a:off x="0" y="522732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204</xdr:row>
      <xdr:rowOff>0</xdr:rowOff>
    </xdr:from>
    <xdr:to>
      <xdr:col>18</xdr:col>
      <xdr:colOff>0</xdr:colOff>
      <xdr:row>204</xdr:row>
      <xdr:rowOff>0</xdr:rowOff>
    </xdr:to>
    <xdr:sp macro="" textlink="">
      <xdr:nvSpPr>
        <xdr:cNvPr id="57899" name="Line 48">
          <a:extLst>
            <a:ext uri="{FF2B5EF4-FFF2-40B4-BE49-F238E27FC236}">
              <a16:creationId xmlns:a16="http://schemas.microsoft.com/office/drawing/2014/main" id="{E90BF737-926A-F5AB-4523-3E9A1E3BBD1D}"/>
            </a:ext>
          </a:extLst>
        </xdr:cNvPr>
        <xdr:cNvSpPr>
          <a:spLocks noChangeShapeType="1"/>
        </xdr:cNvSpPr>
      </xdr:nvSpPr>
      <xdr:spPr bwMode="auto">
        <a:xfrm>
          <a:off x="0" y="527913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206</xdr:row>
      <xdr:rowOff>0</xdr:rowOff>
    </xdr:from>
    <xdr:to>
      <xdr:col>18</xdr:col>
      <xdr:colOff>0</xdr:colOff>
      <xdr:row>206</xdr:row>
      <xdr:rowOff>0</xdr:rowOff>
    </xdr:to>
    <xdr:sp macro="" textlink="">
      <xdr:nvSpPr>
        <xdr:cNvPr id="57900" name="Line 49">
          <a:extLst>
            <a:ext uri="{FF2B5EF4-FFF2-40B4-BE49-F238E27FC236}">
              <a16:creationId xmlns:a16="http://schemas.microsoft.com/office/drawing/2014/main" id="{3FAB4963-3DB0-1828-A822-1DCA484F101F}"/>
            </a:ext>
          </a:extLst>
        </xdr:cNvPr>
        <xdr:cNvSpPr>
          <a:spLocks noChangeShapeType="1"/>
        </xdr:cNvSpPr>
      </xdr:nvSpPr>
      <xdr:spPr bwMode="auto">
        <a:xfrm>
          <a:off x="0" y="533095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208</xdr:row>
      <xdr:rowOff>0</xdr:rowOff>
    </xdr:from>
    <xdr:to>
      <xdr:col>18</xdr:col>
      <xdr:colOff>0</xdr:colOff>
      <xdr:row>208</xdr:row>
      <xdr:rowOff>0</xdr:rowOff>
    </xdr:to>
    <xdr:sp macro="" textlink="">
      <xdr:nvSpPr>
        <xdr:cNvPr id="57901" name="Line 50">
          <a:extLst>
            <a:ext uri="{FF2B5EF4-FFF2-40B4-BE49-F238E27FC236}">
              <a16:creationId xmlns:a16="http://schemas.microsoft.com/office/drawing/2014/main" id="{D8A8F789-00C3-B489-BBE9-9624F35F4AB9}"/>
            </a:ext>
          </a:extLst>
        </xdr:cNvPr>
        <xdr:cNvSpPr>
          <a:spLocks noChangeShapeType="1"/>
        </xdr:cNvSpPr>
      </xdr:nvSpPr>
      <xdr:spPr bwMode="auto">
        <a:xfrm>
          <a:off x="0" y="538276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188</xdr:row>
      <xdr:rowOff>0</xdr:rowOff>
    </xdr:from>
    <xdr:to>
      <xdr:col>2</xdr:col>
      <xdr:colOff>0</xdr:colOff>
      <xdr:row>212</xdr:row>
      <xdr:rowOff>0</xdr:rowOff>
    </xdr:to>
    <xdr:sp macro="" textlink="">
      <xdr:nvSpPr>
        <xdr:cNvPr id="57902" name="Line 51">
          <a:extLst>
            <a:ext uri="{FF2B5EF4-FFF2-40B4-BE49-F238E27FC236}">
              <a16:creationId xmlns:a16="http://schemas.microsoft.com/office/drawing/2014/main" id="{92996ED8-238E-E4F8-61DC-3C0AA4D5F44F}"/>
            </a:ext>
          </a:extLst>
        </xdr:cNvPr>
        <xdr:cNvSpPr>
          <a:spLocks noChangeShapeType="1"/>
        </xdr:cNvSpPr>
      </xdr:nvSpPr>
      <xdr:spPr bwMode="auto">
        <a:xfrm>
          <a:off x="426720" y="4850892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188</xdr:row>
      <xdr:rowOff>0</xdr:rowOff>
    </xdr:from>
    <xdr:to>
      <xdr:col>4</xdr:col>
      <xdr:colOff>0</xdr:colOff>
      <xdr:row>212</xdr:row>
      <xdr:rowOff>0</xdr:rowOff>
    </xdr:to>
    <xdr:sp macro="" textlink="">
      <xdr:nvSpPr>
        <xdr:cNvPr id="57903" name="Line 52">
          <a:extLst>
            <a:ext uri="{FF2B5EF4-FFF2-40B4-BE49-F238E27FC236}">
              <a16:creationId xmlns:a16="http://schemas.microsoft.com/office/drawing/2014/main" id="{4F492D0D-0158-6B7B-1A88-9816487127F5}"/>
            </a:ext>
          </a:extLst>
        </xdr:cNvPr>
        <xdr:cNvSpPr>
          <a:spLocks noChangeShapeType="1"/>
        </xdr:cNvSpPr>
      </xdr:nvSpPr>
      <xdr:spPr bwMode="auto">
        <a:xfrm>
          <a:off x="2026920" y="4850892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188</xdr:row>
      <xdr:rowOff>0</xdr:rowOff>
    </xdr:from>
    <xdr:to>
      <xdr:col>9</xdr:col>
      <xdr:colOff>0</xdr:colOff>
      <xdr:row>212</xdr:row>
      <xdr:rowOff>0</xdr:rowOff>
    </xdr:to>
    <xdr:sp macro="" textlink="">
      <xdr:nvSpPr>
        <xdr:cNvPr id="57904" name="Line 53">
          <a:extLst>
            <a:ext uri="{FF2B5EF4-FFF2-40B4-BE49-F238E27FC236}">
              <a16:creationId xmlns:a16="http://schemas.microsoft.com/office/drawing/2014/main" id="{5C3D0B18-B705-C1E8-0E32-51FFC01ECC95}"/>
            </a:ext>
          </a:extLst>
        </xdr:cNvPr>
        <xdr:cNvSpPr>
          <a:spLocks noChangeShapeType="1"/>
        </xdr:cNvSpPr>
      </xdr:nvSpPr>
      <xdr:spPr bwMode="auto">
        <a:xfrm>
          <a:off x="4015740" y="4850892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188</xdr:row>
      <xdr:rowOff>0</xdr:rowOff>
    </xdr:from>
    <xdr:to>
      <xdr:col>10</xdr:col>
      <xdr:colOff>0</xdr:colOff>
      <xdr:row>212</xdr:row>
      <xdr:rowOff>0</xdr:rowOff>
    </xdr:to>
    <xdr:sp macro="" textlink="">
      <xdr:nvSpPr>
        <xdr:cNvPr id="57905" name="Line 54">
          <a:extLst>
            <a:ext uri="{FF2B5EF4-FFF2-40B4-BE49-F238E27FC236}">
              <a16:creationId xmlns:a16="http://schemas.microsoft.com/office/drawing/2014/main" id="{377C35CD-4BEE-DA1F-3476-7F902A4915CF}"/>
            </a:ext>
          </a:extLst>
        </xdr:cNvPr>
        <xdr:cNvSpPr>
          <a:spLocks noChangeShapeType="1"/>
        </xdr:cNvSpPr>
      </xdr:nvSpPr>
      <xdr:spPr bwMode="auto">
        <a:xfrm>
          <a:off x="4587240" y="4850892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188</xdr:row>
      <xdr:rowOff>0</xdr:rowOff>
    </xdr:from>
    <xdr:to>
      <xdr:col>12</xdr:col>
      <xdr:colOff>0</xdr:colOff>
      <xdr:row>212</xdr:row>
      <xdr:rowOff>0</xdr:rowOff>
    </xdr:to>
    <xdr:sp macro="" textlink="">
      <xdr:nvSpPr>
        <xdr:cNvPr id="57906" name="Line 55">
          <a:extLst>
            <a:ext uri="{FF2B5EF4-FFF2-40B4-BE49-F238E27FC236}">
              <a16:creationId xmlns:a16="http://schemas.microsoft.com/office/drawing/2014/main" id="{BD52955D-8C3B-F7AD-99D4-1C42E5438C0E}"/>
            </a:ext>
          </a:extLst>
        </xdr:cNvPr>
        <xdr:cNvSpPr>
          <a:spLocks noChangeShapeType="1"/>
        </xdr:cNvSpPr>
      </xdr:nvSpPr>
      <xdr:spPr bwMode="auto">
        <a:xfrm>
          <a:off x="5570220" y="4850892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202</xdr:row>
      <xdr:rowOff>0</xdr:rowOff>
    </xdr:from>
    <xdr:to>
      <xdr:col>18</xdr:col>
      <xdr:colOff>0</xdr:colOff>
      <xdr:row>202</xdr:row>
      <xdr:rowOff>0</xdr:rowOff>
    </xdr:to>
    <xdr:sp macro="" textlink="">
      <xdr:nvSpPr>
        <xdr:cNvPr id="57907" name="Line 65">
          <a:extLst>
            <a:ext uri="{FF2B5EF4-FFF2-40B4-BE49-F238E27FC236}">
              <a16:creationId xmlns:a16="http://schemas.microsoft.com/office/drawing/2014/main" id="{15598C1E-9D59-9148-56A6-85E08680B536}"/>
            </a:ext>
          </a:extLst>
        </xdr:cNvPr>
        <xdr:cNvSpPr>
          <a:spLocks noChangeShapeType="1"/>
        </xdr:cNvSpPr>
      </xdr:nvSpPr>
      <xdr:spPr bwMode="auto">
        <a:xfrm>
          <a:off x="0" y="522732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204</xdr:row>
      <xdr:rowOff>0</xdr:rowOff>
    </xdr:from>
    <xdr:to>
      <xdr:col>18</xdr:col>
      <xdr:colOff>0</xdr:colOff>
      <xdr:row>204</xdr:row>
      <xdr:rowOff>0</xdr:rowOff>
    </xdr:to>
    <xdr:sp macro="" textlink="">
      <xdr:nvSpPr>
        <xdr:cNvPr id="57908" name="Line 66">
          <a:extLst>
            <a:ext uri="{FF2B5EF4-FFF2-40B4-BE49-F238E27FC236}">
              <a16:creationId xmlns:a16="http://schemas.microsoft.com/office/drawing/2014/main" id="{09CA2CAC-4DA1-09AD-5532-E0FC8BE2E2D5}"/>
            </a:ext>
          </a:extLst>
        </xdr:cNvPr>
        <xdr:cNvSpPr>
          <a:spLocks noChangeShapeType="1"/>
        </xdr:cNvSpPr>
      </xdr:nvSpPr>
      <xdr:spPr bwMode="auto">
        <a:xfrm>
          <a:off x="0" y="527913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206</xdr:row>
      <xdr:rowOff>0</xdr:rowOff>
    </xdr:from>
    <xdr:to>
      <xdr:col>18</xdr:col>
      <xdr:colOff>0</xdr:colOff>
      <xdr:row>206</xdr:row>
      <xdr:rowOff>0</xdr:rowOff>
    </xdr:to>
    <xdr:sp macro="" textlink="">
      <xdr:nvSpPr>
        <xdr:cNvPr id="57909" name="Line 67">
          <a:extLst>
            <a:ext uri="{FF2B5EF4-FFF2-40B4-BE49-F238E27FC236}">
              <a16:creationId xmlns:a16="http://schemas.microsoft.com/office/drawing/2014/main" id="{EF1B1C41-3611-7217-984C-32A6C25E71BF}"/>
            </a:ext>
          </a:extLst>
        </xdr:cNvPr>
        <xdr:cNvSpPr>
          <a:spLocks noChangeShapeType="1"/>
        </xdr:cNvSpPr>
      </xdr:nvSpPr>
      <xdr:spPr bwMode="auto">
        <a:xfrm>
          <a:off x="0" y="533095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206</xdr:row>
      <xdr:rowOff>0</xdr:rowOff>
    </xdr:from>
    <xdr:to>
      <xdr:col>18</xdr:col>
      <xdr:colOff>0</xdr:colOff>
      <xdr:row>206</xdr:row>
      <xdr:rowOff>0</xdr:rowOff>
    </xdr:to>
    <xdr:sp macro="" textlink="">
      <xdr:nvSpPr>
        <xdr:cNvPr id="57910" name="Line 68">
          <a:extLst>
            <a:ext uri="{FF2B5EF4-FFF2-40B4-BE49-F238E27FC236}">
              <a16:creationId xmlns:a16="http://schemas.microsoft.com/office/drawing/2014/main" id="{71AC82F1-CD79-43A7-8D7C-2F420AF6EE2F}"/>
            </a:ext>
          </a:extLst>
        </xdr:cNvPr>
        <xdr:cNvSpPr>
          <a:spLocks noChangeShapeType="1"/>
        </xdr:cNvSpPr>
      </xdr:nvSpPr>
      <xdr:spPr bwMode="auto">
        <a:xfrm>
          <a:off x="0" y="533095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208</xdr:row>
      <xdr:rowOff>0</xdr:rowOff>
    </xdr:from>
    <xdr:to>
      <xdr:col>18</xdr:col>
      <xdr:colOff>0</xdr:colOff>
      <xdr:row>208</xdr:row>
      <xdr:rowOff>0</xdr:rowOff>
    </xdr:to>
    <xdr:sp macro="" textlink="">
      <xdr:nvSpPr>
        <xdr:cNvPr id="57911" name="Line 69">
          <a:extLst>
            <a:ext uri="{FF2B5EF4-FFF2-40B4-BE49-F238E27FC236}">
              <a16:creationId xmlns:a16="http://schemas.microsoft.com/office/drawing/2014/main" id="{2C7530D0-0230-AE57-B3A3-940C7E431636}"/>
            </a:ext>
          </a:extLst>
        </xdr:cNvPr>
        <xdr:cNvSpPr>
          <a:spLocks noChangeShapeType="1"/>
        </xdr:cNvSpPr>
      </xdr:nvSpPr>
      <xdr:spPr bwMode="auto">
        <a:xfrm>
          <a:off x="0" y="538276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202</xdr:row>
      <xdr:rowOff>0</xdr:rowOff>
    </xdr:from>
    <xdr:to>
      <xdr:col>18</xdr:col>
      <xdr:colOff>0</xdr:colOff>
      <xdr:row>202</xdr:row>
      <xdr:rowOff>0</xdr:rowOff>
    </xdr:to>
    <xdr:sp macro="" textlink="">
      <xdr:nvSpPr>
        <xdr:cNvPr id="57912" name="Line 70">
          <a:extLst>
            <a:ext uri="{FF2B5EF4-FFF2-40B4-BE49-F238E27FC236}">
              <a16:creationId xmlns:a16="http://schemas.microsoft.com/office/drawing/2014/main" id="{99E3DE64-E519-1657-BDA9-503A85D96AEA}"/>
            </a:ext>
          </a:extLst>
        </xdr:cNvPr>
        <xdr:cNvSpPr>
          <a:spLocks noChangeShapeType="1"/>
        </xdr:cNvSpPr>
      </xdr:nvSpPr>
      <xdr:spPr bwMode="auto">
        <a:xfrm>
          <a:off x="0" y="522732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204</xdr:row>
      <xdr:rowOff>0</xdr:rowOff>
    </xdr:from>
    <xdr:to>
      <xdr:col>18</xdr:col>
      <xdr:colOff>0</xdr:colOff>
      <xdr:row>204</xdr:row>
      <xdr:rowOff>0</xdr:rowOff>
    </xdr:to>
    <xdr:sp macro="" textlink="">
      <xdr:nvSpPr>
        <xdr:cNvPr id="57913" name="Line 71">
          <a:extLst>
            <a:ext uri="{FF2B5EF4-FFF2-40B4-BE49-F238E27FC236}">
              <a16:creationId xmlns:a16="http://schemas.microsoft.com/office/drawing/2014/main" id="{52F14F5A-7D9A-AD17-85FE-FDF59C50EEDD}"/>
            </a:ext>
          </a:extLst>
        </xdr:cNvPr>
        <xdr:cNvSpPr>
          <a:spLocks noChangeShapeType="1"/>
        </xdr:cNvSpPr>
      </xdr:nvSpPr>
      <xdr:spPr bwMode="auto">
        <a:xfrm>
          <a:off x="0" y="527913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206</xdr:row>
      <xdr:rowOff>0</xdr:rowOff>
    </xdr:from>
    <xdr:to>
      <xdr:col>18</xdr:col>
      <xdr:colOff>0</xdr:colOff>
      <xdr:row>206</xdr:row>
      <xdr:rowOff>0</xdr:rowOff>
    </xdr:to>
    <xdr:sp macro="" textlink="">
      <xdr:nvSpPr>
        <xdr:cNvPr id="57914" name="Line 72">
          <a:extLst>
            <a:ext uri="{FF2B5EF4-FFF2-40B4-BE49-F238E27FC236}">
              <a16:creationId xmlns:a16="http://schemas.microsoft.com/office/drawing/2014/main" id="{54B7B523-7CA0-3068-C3C4-FF4A08F83EDC}"/>
            </a:ext>
          </a:extLst>
        </xdr:cNvPr>
        <xdr:cNvSpPr>
          <a:spLocks noChangeShapeType="1"/>
        </xdr:cNvSpPr>
      </xdr:nvSpPr>
      <xdr:spPr bwMode="auto">
        <a:xfrm>
          <a:off x="0" y="533095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206</xdr:row>
      <xdr:rowOff>0</xdr:rowOff>
    </xdr:from>
    <xdr:to>
      <xdr:col>18</xdr:col>
      <xdr:colOff>0</xdr:colOff>
      <xdr:row>206</xdr:row>
      <xdr:rowOff>0</xdr:rowOff>
    </xdr:to>
    <xdr:sp macro="" textlink="">
      <xdr:nvSpPr>
        <xdr:cNvPr id="57915" name="Line 73">
          <a:extLst>
            <a:ext uri="{FF2B5EF4-FFF2-40B4-BE49-F238E27FC236}">
              <a16:creationId xmlns:a16="http://schemas.microsoft.com/office/drawing/2014/main" id="{E5EE26E6-A294-CC9B-28DA-EF6B9081EA82}"/>
            </a:ext>
          </a:extLst>
        </xdr:cNvPr>
        <xdr:cNvSpPr>
          <a:spLocks noChangeShapeType="1"/>
        </xdr:cNvSpPr>
      </xdr:nvSpPr>
      <xdr:spPr bwMode="auto">
        <a:xfrm>
          <a:off x="0" y="533095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208</xdr:row>
      <xdr:rowOff>0</xdr:rowOff>
    </xdr:from>
    <xdr:to>
      <xdr:col>18</xdr:col>
      <xdr:colOff>0</xdr:colOff>
      <xdr:row>208</xdr:row>
      <xdr:rowOff>0</xdr:rowOff>
    </xdr:to>
    <xdr:sp macro="" textlink="">
      <xdr:nvSpPr>
        <xdr:cNvPr id="57916" name="Line 74">
          <a:extLst>
            <a:ext uri="{FF2B5EF4-FFF2-40B4-BE49-F238E27FC236}">
              <a16:creationId xmlns:a16="http://schemas.microsoft.com/office/drawing/2014/main" id="{4E3A14DF-7D4D-B26F-F22A-F0478F7E2873}"/>
            </a:ext>
          </a:extLst>
        </xdr:cNvPr>
        <xdr:cNvSpPr>
          <a:spLocks noChangeShapeType="1"/>
        </xdr:cNvSpPr>
      </xdr:nvSpPr>
      <xdr:spPr bwMode="auto">
        <a:xfrm>
          <a:off x="0" y="538276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210</xdr:row>
      <xdr:rowOff>0</xdr:rowOff>
    </xdr:from>
    <xdr:to>
      <xdr:col>18</xdr:col>
      <xdr:colOff>0</xdr:colOff>
      <xdr:row>210</xdr:row>
      <xdr:rowOff>0</xdr:rowOff>
    </xdr:to>
    <xdr:sp macro="" textlink="">
      <xdr:nvSpPr>
        <xdr:cNvPr id="57917" name="Line 75">
          <a:extLst>
            <a:ext uri="{FF2B5EF4-FFF2-40B4-BE49-F238E27FC236}">
              <a16:creationId xmlns:a16="http://schemas.microsoft.com/office/drawing/2014/main" id="{20FF0E3C-057A-6C48-DEF1-8DDC0237DF88}"/>
            </a:ext>
          </a:extLst>
        </xdr:cNvPr>
        <xdr:cNvSpPr>
          <a:spLocks noChangeShapeType="1"/>
        </xdr:cNvSpPr>
      </xdr:nvSpPr>
      <xdr:spPr bwMode="auto">
        <a:xfrm>
          <a:off x="0" y="543458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184</xdr:row>
      <xdr:rowOff>0</xdr:rowOff>
    </xdr:from>
    <xdr:to>
      <xdr:col>8</xdr:col>
      <xdr:colOff>0</xdr:colOff>
      <xdr:row>184</xdr:row>
      <xdr:rowOff>0</xdr:rowOff>
    </xdr:to>
    <xdr:sp macro="" textlink="">
      <xdr:nvSpPr>
        <xdr:cNvPr id="57918" name="Line 27">
          <a:extLst>
            <a:ext uri="{FF2B5EF4-FFF2-40B4-BE49-F238E27FC236}">
              <a16:creationId xmlns:a16="http://schemas.microsoft.com/office/drawing/2014/main" id="{2D0B214C-7DD5-B907-06A7-6E4BB45553E7}"/>
            </a:ext>
          </a:extLst>
        </xdr:cNvPr>
        <xdr:cNvSpPr>
          <a:spLocks noChangeShapeType="1"/>
        </xdr:cNvSpPr>
      </xdr:nvSpPr>
      <xdr:spPr bwMode="auto">
        <a:xfrm>
          <a:off x="0" y="4742688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184</xdr:row>
      <xdr:rowOff>0</xdr:rowOff>
    </xdr:from>
    <xdr:to>
      <xdr:col>18</xdr:col>
      <xdr:colOff>0</xdr:colOff>
      <xdr:row>184</xdr:row>
      <xdr:rowOff>0</xdr:rowOff>
    </xdr:to>
    <xdr:sp macro="" textlink="">
      <xdr:nvSpPr>
        <xdr:cNvPr id="57919" name="Line 28">
          <a:extLst>
            <a:ext uri="{FF2B5EF4-FFF2-40B4-BE49-F238E27FC236}">
              <a16:creationId xmlns:a16="http://schemas.microsoft.com/office/drawing/2014/main" id="{11186B8B-6CB6-49A5-01B0-D1110E68D5F3}"/>
            </a:ext>
          </a:extLst>
        </xdr:cNvPr>
        <xdr:cNvSpPr>
          <a:spLocks noChangeShapeType="1"/>
        </xdr:cNvSpPr>
      </xdr:nvSpPr>
      <xdr:spPr bwMode="auto">
        <a:xfrm>
          <a:off x="4587240" y="4742688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186</xdr:row>
      <xdr:rowOff>297180</xdr:rowOff>
    </xdr:from>
    <xdr:to>
      <xdr:col>18</xdr:col>
      <xdr:colOff>0</xdr:colOff>
      <xdr:row>186</xdr:row>
      <xdr:rowOff>297180</xdr:rowOff>
    </xdr:to>
    <xdr:sp macro="" textlink="">
      <xdr:nvSpPr>
        <xdr:cNvPr id="57920" name="Line 38">
          <a:extLst>
            <a:ext uri="{FF2B5EF4-FFF2-40B4-BE49-F238E27FC236}">
              <a16:creationId xmlns:a16="http://schemas.microsoft.com/office/drawing/2014/main" id="{5C1B9D0D-C294-4ECD-B061-55BA85158598}"/>
            </a:ext>
          </a:extLst>
        </xdr:cNvPr>
        <xdr:cNvSpPr>
          <a:spLocks noChangeShapeType="1"/>
        </xdr:cNvSpPr>
      </xdr:nvSpPr>
      <xdr:spPr bwMode="auto">
        <a:xfrm>
          <a:off x="4899660" y="4817364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215</xdr:row>
      <xdr:rowOff>0</xdr:rowOff>
    </xdr:from>
    <xdr:to>
      <xdr:col>18</xdr:col>
      <xdr:colOff>0</xdr:colOff>
      <xdr:row>219</xdr:row>
      <xdr:rowOff>0</xdr:rowOff>
    </xdr:to>
    <xdr:sp macro="" textlink="">
      <xdr:nvSpPr>
        <xdr:cNvPr id="57921" name="Rectangle 21">
          <a:extLst>
            <a:ext uri="{FF2B5EF4-FFF2-40B4-BE49-F238E27FC236}">
              <a16:creationId xmlns:a16="http://schemas.microsoft.com/office/drawing/2014/main" id="{F386765E-BDAF-930E-0E67-6E1B31FAE50C}"/>
            </a:ext>
          </a:extLst>
        </xdr:cNvPr>
        <xdr:cNvSpPr>
          <a:spLocks noChangeArrowheads="1"/>
        </xdr:cNvSpPr>
      </xdr:nvSpPr>
      <xdr:spPr bwMode="auto">
        <a:xfrm>
          <a:off x="0" y="55572660"/>
          <a:ext cx="6888480" cy="106680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217</xdr:row>
      <xdr:rowOff>0</xdr:rowOff>
    </xdr:from>
    <xdr:to>
      <xdr:col>18</xdr:col>
      <xdr:colOff>0</xdr:colOff>
      <xdr:row>217</xdr:row>
      <xdr:rowOff>0</xdr:rowOff>
    </xdr:to>
    <xdr:sp macro="" textlink="">
      <xdr:nvSpPr>
        <xdr:cNvPr id="57922" name="Line 22">
          <a:extLst>
            <a:ext uri="{FF2B5EF4-FFF2-40B4-BE49-F238E27FC236}">
              <a16:creationId xmlns:a16="http://schemas.microsoft.com/office/drawing/2014/main" id="{4D010CE4-950F-6173-76DE-5784B72901F1}"/>
            </a:ext>
          </a:extLst>
        </xdr:cNvPr>
        <xdr:cNvSpPr>
          <a:spLocks noChangeShapeType="1"/>
        </xdr:cNvSpPr>
      </xdr:nvSpPr>
      <xdr:spPr bwMode="auto">
        <a:xfrm>
          <a:off x="0" y="560832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215</xdr:row>
      <xdr:rowOff>0</xdr:rowOff>
    </xdr:from>
    <xdr:to>
      <xdr:col>8</xdr:col>
      <xdr:colOff>0</xdr:colOff>
      <xdr:row>219</xdr:row>
      <xdr:rowOff>0</xdr:rowOff>
    </xdr:to>
    <xdr:sp macro="" textlink="">
      <xdr:nvSpPr>
        <xdr:cNvPr id="57923" name="Line 23">
          <a:extLst>
            <a:ext uri="{FF2B5EF4-FFF2-40B4-BE49-F238E27FC236}">
              <a16:creationId xmlns:a16="http://schemas.microsoft.com/office/drawing/2014/main" id="{AB9EC96C-6E7E-B291-039F-FDE690E9FE43}"/>
            </a:ext>
          </a:extLst>
        </xdr:cNvPr>
        <xdr:cNvSpPr>
          <a:spLocks noChangeShapeType="1"/>
        </xdr:cNvSpPr>
      </xdr:nvSpPr>
      <xdr:spPr bwMode="auto">
        <a:xfrm>
          <a:off x="3314700" y="5557266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215</xdr:row>
      <xdr:rowOff>0</xdr:rowOff>
    </xdr:from>
    <xdr:to>
      <xdr:col>10</xdr:col>
      <xdr:colOff>0</xdr:colOff>
      <xdr:row>219</xdr:row>
      <xdr:rowOff>0</xdr:rowOff>
    </xdr:to>
    <xdr:sp macro="" textlink="">
      <xdr:nvSpPr>
        <xdr:cNvPr id="57924" name="Line 24">
          <a:extLst>
            <a:ext uri="{FF2B5EF4-FFF2-40B4-BE49-F238E27FC236}">
              <a16:creationId xmlns:a16="http://schemas.microsoft.com/office/drawing/2014/main" id="{85335DCB-E0D9-47FE-F5ED-F7C098EC3A9D}"/>
            </a:ext>
          </a:extLst>
        </xdr:cNvPr>
        <xdr:cNvSpPr>
          <a:spLocks noChangeShapeType="1"/>
        </xdr:cNvSpPr>
      </xdr:nvSpPr>
      <xdr:spPr bwMode="auto">
        <a:xfrm>
          <a:off x="4587240" y="5557266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216</xdr:row>
      <xdr:rowOff>0</xdr:rowOff>
    </xdr:from>
    <xdr:to>
      <xdr:col>18</xdr:col>
      <xdr:colOff>0</xdr:colOff>
      <xdr:row>216</xdr:row>
      <xdr:rowOff>0</xdr:rowOff>
    </xdr:to>
    <xdr:sp macro="" textlink="">
      <xdr:nvSpPr>
        <xdr:cNvPr id="57925" name="Line 26">
          <a:extLst>
            <a:ext uri="{FF2B5EF4-FFF2-40B4-BE49-F238E27FC236}">
              <a16:creationId xmlns:a16="http://schemas.microsoft.com/office/drawing/2014/main" id="{00F76BC3-1B96-7B7B-E10F-70AB77113F75}"/>
            </a:ext>
          </a:extLst>
        </xdr:cNvPr>
        <xdr:cNvSpPr>
          <a:spLocks noChangeShapeType="1"/>
        </xdr:cNvSpPr>
      </xdr:nvSpPr>
      <xdr:spPr bwMode="auto">
        <a:xfrm>
          <a:off x="4587240" y="5576316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218</xdr:row>
      <xdr:rowOff>0</xdr:rowOff>
    </xdr:from>
    <xdr:to>
      <xdr:col>8</xdr:col>
      <xdr:colOff>0</xdr:colOff>
      <xdr:row>218</xdr:row>
      <xdr:rowOff>0</xdr:rowOff>
    </xdr:to>
    <xdr:sp macro="" textlink="">
      <xdr:nvSpPr>
        <xdr:cNvPr id="57926" name="Line 27">
          <a:extLst>
            <a:ext uri="{FF2B5EF4-FFF2-40B4-BE49-F238E27FC236}">
              <a16:creationId xmlns:a16="http://schemas.microsoft.com/office/drawing/2014/main" id="{3F1A0CDE-62F5-434B-B5D0-AB0A87357F3F}"/>
            </a:ext>
          </a:extLst>
        </xdr:cNvPr>
        <xdr:cNvSpPr>
          <a:spLocks noChangeShapeType="1"/>
        </xdr:cNvSpPr>
      </xdr:nvSpPr>
      <xdr:spPr bwMode="auto">
        <a:xfrm>
          <a:off x="0" y="5627370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218</xdr:row>
      <xdr:rowOff>0</xdr:rowOff>
    </xdr:from>
    <xdr:to>
      <xdr:col>18</xdr:col>
      <xdr:colOff>0</xdr:colOff>
      <xdr:row>218</xdr:row>
      <xdr:rowOff>0</xdr:rowOff>
    </xdr:to>
    <xdr:sp macro="" textlink="">
      <xdr:nvSpPr>
        <xdr:cNvPr id="57927" name="Line 28">
          <a:extLst>
            <a:ext uri="{FF2B5EF4-FFF2-40B4-BE49-F238E27FC236}">
              <a16:creationId xmlns:a16="http://schemas.microsoft.com/office/drawing/2014/main" id="{60639105-DE5B-7282-E24D-606E6E9811F9}"/>
            </a:ext>
          </a:extLst>
        </xdr:cNvPr>
        <xdr:cNvSpPr>
          <a:spLocks noChangeShapeType="1"/>
        </xdr:cNvSpPr>
      </xdr:nvSpPr>
      <xdr:spPr bwMode="auto">
        <a:xfrm>
          <a:off x="4587240" y="5627370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222</xdr:row>
      <xdr:rowOff>0</xdr:rowOff>
    </xdr:from>
    <xdr:to>
      <xdr:col>18</xdr:col>
      <xdr:colOff>0</xdr:colOff>
      <xdr:row>246</xdr:row>
      <xdr:rowOff>0</xdr:rowOff>
    </xdr:to>
    <xdr:sp macro="" textlink="">
      <xdr:nvSpPr>
        <xdr:cNvPr id="57928" name="Rectangle 29">
          <a:extLst>
            <a:ext uri="{FF2B5EF4-FFF2-40B4-BE49-F238E27FC236}">
              <a16:creationId xmlns:a16="http://schemas.microsoft.com/office/drawing/2014/main" id="{02CCD4FD-F353-1769-332C-DACAEF062FB3}"/>
            </a:ext>
          </a:extLst>
        </xdr:cNvPr>
        <xdr:cNvSpPr>
          <a:spLocks noChangeArrowheads="1"/>
        </xdr:cNvSpPr>
      </xdr:nvSpPr>
      <xdr:spPr bwMode="auto">
        <a:xfrm>
          <a:off x="0" y="57355740"/>
          <a:ext cx="6888480" cy="635508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216</xdr:row>
      <xdr:rowOff>0</xdr:rowOff>
    </xdr:from>
    <xdr:to>
      <xdr:col>8</xdr:col>
      <xdr:colOff>0</xdr:colOff>
      <xdr:row>216</xdr:row>
      <xdr:rowOff>0</xdr:rowOff>
    </xdr:to>
    <xdr:sp macro="" textlink="">
      <xdr:nvSpPr>
        <xdr:cNvPr id="57929" name="Line 30">
          <a:extLst>
            <a:ext uri="{FF2B5EF4-FFF2-40B4-BE49-F238E27FC236}">
              <a16:creationId xmlns:a16="http://schemas.microsoft.com/office/drawing/2014/main" id="{961C2232-4BC8-392A-142D-AD234F039C55}"/>
            </a:ext>
          </a:extLst>
        </xdr:cNvPr>
        <xdr:cNvSpPr>
          <a:spLocks noChangeShapeType="1"/>
        </xdr:cNvSpPr>
      </xdr:nvSpPr>
      <xdr:spPr bwMode="auto">
        <a:xfrm>
          <a:off x="0" y="5576316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224</xdr:row>
      <xdr:rowOff>0</xdr:rowOff>
    </xdr:from>
    <xdr:to>
      <xdr:col>18</xdr:col>
      <xdr:colOff>0</xdr:colOff>
      <xdr:row>224</xdr:row>
      <xdr:rowOff>0</xdr:rowOff>
    </xdr:to>
    <xdr:sp macro="" textlink="">
      <xdr:nvSpPr>
        <xdr:cNvPr id="57930" name="Line 34">
          <a:extLst>
            <a:ext uri="{FF2B5EF4-FFF2-40B4-BE49-F238E27FC236}">
              <a16:creationId xmlns:a16="http://schemas.microsoft.com/office/drawing/2014/main" id="{A6DB4843-F3BD-0CF3-AEC0-9CFB5EA69260}"/>
            </a:ext>
          </a:extLst>
        </xdr:cNvPr>
        <xdr:cNvSpPr>
          <a:spLocks noChangeShapeType="1"/>
        </xdr:cNvSpPr>
      </xdr:nvSpPr>
      <xdr:spPr bwMode="auto">
        <a:xfrm>
          <a:off x="0" y="579424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226</xdr:row>
      <xdr:rowOff>0</xdr:rowOff>
    </xdr:from>
    <xdr:to>
      <xdr:col>18</xdr:col>
      <xdr:colOff>0</xdr:colOff>
      <xdr:row>226</xdr:row>
      <xdr:rowOff>0</xdr:rowOff>
    </xdr:to>
    <xdr:sp macro="" textlink="">
      <xdr:nvSpPr>
        <xdr:cNvPr id="57931" name="Line 35">
          <a:extLst>
            <a:ext uri="{FF2B5EF4-FFF2-40B4-BE49-F238E27FC236}">
              <a16:creationId xmlns:a16="http://schemas.microsoft.com/office/drawing/2014/main" id="{81AE1BAD-A78D-6558-5120-2A84F3A2BB84}"/>
            </a:ext>
          </a:extLst>
        </xdr:cNvPr>
        <xdr:cNvSpPr>
          <a:spLocks noChangeShapeType="1"/>
        </xdr:cNvSpPr>
      </xdr:nvSpPr>
      <xdr:spPr bwMode="auto">
        <a:xfrm>
          <a:off x="0" y="585292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220</xdr:row>
      <xdr:rowOff>297180</xdr:rowOff>
    </xdr:from>
    <xdr:to>
      <xdr:col>18</xdr:col>
      <xdr:colOff>0</xdr:colOff>
      <xdr:row>220</xdr:row>
      <xdr:rowOff>297180</xdr:rowOff>
    </xdr:to>
    <xdr:sp macro="" textlink="">
      <xdr:nvSpPr>
        <xdr:cNvPr id="57932" name="Line 38">
          <a:extLst>
            <a:ext uri="{FF2B5EF4-FFF2-40B4-BE49-F238E27FC236}">
              <a16:creationId xmlns:a16="http://schemas.microsoft.com/office/drawing/2014/main" id="{E902C0A2-344F-5B3C-1AA2-936FA1F11962}"/>
            </a:ext>
          </a:extLst>
        </xdr:cNvPr>
        <xdr:cNvSpPr>
          <a:spLocks noChangeShapeType="1"/>
        </xdr:cNvSpPr>
      </xdr:nvSpPr>
      <xdr:spPr bwMode="auto">
        <a:xfrm>
          <a:off x="4899660" y="5702046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228</xdr:row>
      <xdr:rowOff>0</xdr:rowOff>
    </xdr:from>
    <xdr:to>
      <xdr:col>18</xdr:col>
      <xdr:colOff>0</xdr:colOff>
      <xdr:row>228</xdr:row>
      <xdr:rowOff>0</xdr:rowOff>
    </xdr:to>
    <xdr:sp macro="" textlink="">
      <xdr:nvSpPr>
        <xdr:cNvPr id="57933" name="Line 41">
          <a:extLst>
            <a:ext uri="{FF2B5EF4-FFF2-40B4-BE49-F238E27FC236}">
              <a16:creationId xmlns:a16="http://schemas.microsoft.com/office/drawing/2014/main" id="{06503106-7C9A-34D1-A9E0-61CFAB03264C}"/>
            </a:ext>
          </a:extLst>
        </xdr:cNvPr>
        <xdr:cNvSpPr>
          <a:spLocks noChangeShapeType="1"/>
        </xdr:cNvSpPr>
      </xdr:nvSpPr>
      <xdr:spPr bwMode="auto">
        <a:xfrm>
          <a:off x="0" y="590473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230</xdr:row>
      <xdr:rowOff>0</xdr:rowOff>
    </xdr:from>
    <xdr:to>
      <xdr:col>18</xdr:col>
      <xdr:colOff>0</xdr:colOff>
      <xdr:row>230</xdr:row>
      <xdr:rowOff>0</xdr:rowOff>
    </xdr:to>
    <xdr:sp macro="" textlink="">
      <xdr:nvSpPr>
        <xdr:cNvPr id="57934" name="Line 42">
          <a:extLst>
            <a:ext uri="{FF2B5EF4-FFF2-40B4-BE49-F238E27FC236}">
              <a16:creationId xmlns:a16="http://schemas.microsoft.com/office/drawing/2014/main" id="{2AAF8FFD-6553-8D44-E6D8-51797B17E657}"/>
            </a:ext>
          </a:extLst>
        </xdr:cNvPr>
        <xdr:cNvSpPr>
          <a:spLocks noChangeShapeType="1"/>
        </xdr:cNvSpPr>
      </xdr:nvSpPr>
      <xdr:spPr bwMode="auto">
        <a:xfrm>
          <a:off x="0" y="595655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232</xdr:row>
      <xdr:rowOff>0</xdr:rowOff>
    </xdr:from>
    <xdr:to>
      <xdr:col>18</xdr:col>
      <xdr:colOff>0</xdr:colOff>
      <xdr:row>232</xdr:row>
      <xdr:rowOff>0</xdr:rowOff>
    </xdr:to>
    <xdr:sp macro="" textlink="">
      <xdr:nvSpPr>
        <xdr:cNvPr id="57935" name="Line 43">
          <a:extLst>
            <a:ext uri="{FF2B5EF4-FFF2-40B4-BE49-F238E27FC236}">
              <a16:creationId xmlns:a16="http://schemas.microsoft.com/office/drawing/2014/main" id="{711A76B8-6C3C-82EE-0B75-A45C3DD6E263}"/>
            </a:ext>
          </a:extLst>
        </xdr:cNvPr>
        <xdr:cNvSpPr>
          <a:spLocks noChangeShapeType="1"/>
        </xdr:cNvSpPr>
      </xdr:nvSpPr>
      <xdr:spPr bwMode="auto">
        <a:xfrm>
          <a:off x="0" y="600837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232</xdr:row>
      <xdr:rowOff>0</xdr:rowOff>
    </xdr:from>
    <xdr:to>
      <xdr:col>18</xdr:col>
      <xdr:colOff>0</xdr:colOff>
      <xdr:row>232</xdr:row>
      <xdr:rowOff>0</xdr:rowOff>
    </xdr:to>
    <xdr:sp macro="" textlink="">
      <xdr:nvSpPr>
        <xdr:cNvPr id="57936" name="Line 44">
          <a:extLst>
            <a:ext uri="{FF2B5EF4-FFF2-40B4-BE49-F238E27FC236}">
              <a16:creationId xmlns:a16="http://schemas.microsoft.com/office/drawing/2014/main" id="{9B810E11-A7EC-5B13-0600-D8A2145C3731}"/>
            </a:ext>
          </a:extLst>
        </xdr:cNvPr>
        <xdr:cNvSpPr>
          <a:spLocks noChangeShapeType="1"/>
        </xdr:cNvSpPr>
      </xdr:nvSpPr>
      <xdr:spPr bwMode="auto">
        <a:xfrm>
          <a:off x="0" y="600837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234</xdr:row>
      <xdr:rowOff>0</xdr:rowOff>
    </xdr:from>
    <xdr:to>
      <xdr:col>18</xdr:col>
      <xdr:colOff>0</xdr:colOff>
      <xdr:row>234</xdr:row>
      <xdr:rowOff>0</xdr:rowOff>
    </xdr:to>
    <xdr:sp macro="" textlink="">
      <xdr:nvSpPr>
        <xdr:cNvPr id="57937" name="Line 45">
          <a:extLst>
            <a:ext uri="{FF2B5EF4-FFF2-40B4-BE49-F238E27FC236}">
              <a16:creationId xmlns:a16="http://schemas.microsoft.com/office/drawing/2014/main" id="{6A6AB332-5C6E-DFB4-7F8F-8872D8085F3E}"/>
            </a:ext>
          </a:extLst>
        </xdr:cNvPr>
        <xdr:cNvSpPr>
          <a:spLocks noChangeShapeType="1"/>
        </xdr:cNvSpPr>
      </xdr:nvSpPr>
      <xdr:spPr bwMode="auto">
        <a:xfrm>
          <a:off x="0" y="606018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236</xdr:row>
      <xdr:rowOff>0</xdr:rowOff>
    </xdr:from>
    <xdr:to>
      <xdr:col>18</xdr:col>
      <xdr:colOff>0</xdr:colOff>
      <xdr:row>236</xdr:row>
      <xdr:rowOff>0</xdr:rowOff>
    </xdr:to>
    <xdr:sp macro="" textlink="">
      <xdr:nvSpPr>
        <xdr:cNvPr id="57938" name="Line 47">
          <a:extLst>
            <a:ext uri="{FF2B5EF4-FFF2-40B4-BE49-F238E27FC236}">
              <a16:creationId xmlns:a16="http://schemas.microsoft.com/office/drawing/2014/main" id="{B5D6958E-4EEE-E641-F98F-E5605283BC4D}"/>
            </a:ext>
          </a:extLst>
        </xdr:cNvPr>
        <xdr:cNvSpPr>
          <a:spLocks noChangeShapeType="1"/>
        </xdr:cNvSpPr>
      </xdr:nvSpPr>
      <xdr:spPr bwMode="auto">
        <a:xfrm>
          <a:off x="0" y="611200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238</xdr:row>
      <xdr:rowOff>0</xdr:rowOff>
    </xdr:from>
    <xdr:to>
      <xdr:col>18</xdr:col>
      <xdr:colOff>0</xdr:colOff>
      <xdr:row>238</xdr:row>
      <xdr:rowOff>0</xdr:rowOff>
    </xdr:to>
    <xdr:sp macro="" textlink="">
      <xdr:nvSpPr>
        <xdr:cNvPr id="57939" name="Line 48">
          <a:extLst>
            <a:ext uri="{FF2B5EF4-FFF2-40B4-BE49-F238E27FC236}">
              <a16:creationId xmlns:a16="http://schemas.microsoft.com/office/drawing/2014/main" id="{9F6C3B9D-100B-FEC1-2FA0-E2EE291D5D1A}"/>
            </a:ext>
          </a:extLst>
        </xdr:cNvPr>
        <xdr:cNvSpPr>
          <a:spLocks noChangeShapeType="1"/>
        </xdr:cNvSpPr>
      </xdr:nvSpPr>
      <xdr:spPr bwMode="auto">
        <a:xfrm>
          <a:off x="0" y="616381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240</xdr:row>
      <xdr:rowOff>0</xdr:rowOff>
    </xdr:from>
    <xdr:to>
      <xdr:col>18</xdr:col>
      <xdr:colOff>0</xdr:colOff>
      <xdr:row>240</xdr:row>
      <xdr:rowOff>0</xdr:rowOff>
    </xdr:to>
    <xdr:sp macro="" textlink="">
      <xdr:nvSpPr>
        <xdr:cNvPr id="57940" name="Line 49">
          <a:extLst>
            <a:ext uri="{FF2B5EF4-FFF2-40B4-BE49-F238E27FC236}">
              <a16:creationId xmlns:a16="http://schemas.microsoft.com/office/drawing/2014/main" id="{F8B12DD8-52B4-4E91-E7DC-675EDA8E1A55}"/>
            </a:ext>
          </a:extLst>
        </xdr:cNvPr>
        <xdr:cNvSpPr>
          <a:spLocks noChangeShapeType="1"/>
        </xdr:cNvSpPr>
      </xdr:nvSpPr>
      <xdr:spPr bwMode="auto">
        <a:xfrm>
          <a:off x="0" y="62156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242</xdr:row>
      <xdr:rowOff>0</xdr:rowOff>
    </xdr:from>
    <xdr:to>
      <xdr:col>18</xdr:col>
      <xdr:colOff>0</xdr:colOff>
      <xdr:row>242</xdr:row>
      <xdr:rowOff>0</xdr:rowOff>
    </xdr:to>
    <xdr:sp macro="" textlink="">
      <xdr:nvSpPr>
        <xdr:cNvPr id="57941" name="Line 50">
          <a:extLst>
            <a:ext uri="{FF2B5EF4-FFF2-40B4-BE49-F238E27FC236}">
              <a16:creationId xmlns:a16="http://schemas.microsoft.com/office/drawing/2014/main" id="{25A260FC-0929-A7E3-985F-EC0C75ECEDB5}"/>
            </a:ext>
          </a:extLst>
        </xdr:cNvPr>
        <xdr:cNvSpPr>
          <a:spLocks noChangeShapeType="1"/>
        </xdr:cNvSpPr>
      </xdr:nvSpPr>
      <xdr:spPr bwMode="auto">
        <a:xfrm>
          <a:off x="0" y="626745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222</xdr:row>
      <xdr:rowOff>0</xdr:rowOff>
    </xdr:from>
    <xdr:to>
      <xdr:col>2</xdr:col>
      <xdr:colOff>0</xdr:colOff>
      <xdr:row>246</xdr:row>
      <xdr:rowOff>0</xdr:rowOff>
    </xdr:to>
    <xdr:sp macro="" textlink="">
      <xdr:nvSpPr>
        <xdr:cNvPr id="57942" name="Line 51">
          <a:extLst>
            <a:ext uri="{FF2B5EF4-FFF2-40B4-BE49-F238E27FC236}">
              <a16:creationId xmlns:a16="http://schemas.microsoft.com/office/drawing/2014/main" id="{F9CBDCF2-8C0F-1B91-02BB-E9FE70FD8B8E}"/>
            </a:ext>
          </a:extLst>
        </xdr:cNvPr>
        <xdr:cNvSpPr>
          <a:spLocks noChangeShapeType="1"/>
        </xdr:cNvSpPr>
      </xdr:nvSpPr>
      <xdr:spPr bwMode="auto">
        <a:xfrm>
          <a:off x="426720" y="573557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222</xdr:row>
      <xdr:rowOff>0</xdr:rowOff>
    </xdr:from>
    <xdr:to>
      <xdr:col>4</xdr:col>
      <xdr:colOff>0</xdr:colOff>
      <xdr:row>246</xdr:row>
      <xdr:rowOff>0</xdr:rowOff>
    </xdr:to>
    <xdr:sp macro="" textlink="">
      <xdr:nvSpPr>
        <xdr:cNvPr id="57943" name="Line 52">
          <a:extLst>
            <a:ext uri="{FF2B5EF4-FFF2-40B4-BE49-F238E27FC236}">
              <a16:creationId xmlns:a16="http://schemas.microsoft.com/office/drawing/2014/main" id="{4D5622AA-6C5B-6709-F0C3-01AA096684D7}"/>
            </a:ext>
          </a:extLst>
        </xdr:cNvPr>
        <xdr:cNvSpPr>
          <a:spLocks noChangeShapeType="1"/>
        </xdr:cNvSpPr>
      </xdr:nvSpPr>
      <xdr:spPr bwMode="auto">
        <a:xfrm>
          <a:off x="2026920" y="573557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222</xdr:row>
      <xdr:rowOff>0</xdr:rowOff>
    </xdr:from>
    <xdr:to>
      <xdr:col>9</xdr:col>
      <xdr:colOff>0</xdr:colOff>
      <xdr:row>246</xdr:row>
      <xdr:rowOff>0</xdr:rowOff>
    </xdr:to>
    <xdr:sp macro="" textlink="">
      <xdr:nvSpPr>
        <xdr:cNvPr id="57944" name="Line 53">
          <a:extLst>
            <a:ext uri="{FF2B5EF4-FFF2-40B4-BE49-F238E27FC236}">
              <a16:creationId xmlns:a16="http://schemas.microsoft.com/office/drawing/2014/main" id="{4597F835-ED00-1CC2-3B15-28D87B4C6F88}"/>
            </a:ext>
          </a:extLst>
        </xdr:cNvPr>
        <xdr:cNvSpPr>
          <a:spLocks noChangeShapeType="1"/>
        </xdr:cNvSpPr>
      </xdr:nvSpPr>
      <xdr:spPr bwMode="auto">
        <a:xfrm>
          <a:off x="4015740" y="573557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222</xdr:row>
      <xdr:rowOff>0</xdr:rowOff>
    </xdr:from>
    <xdr:to>
      <xdr:col>10</xdr:col>
      <xdr:colOff>0</xdr:colOff>
      <xdr:row>246</xdr:row>
      <xdr:rowOff>0</xdr:rowOff>
    </xdr:to>
    <xdr:sp macro="" textlink="">
      <xdr:nvSpPr>
        <xdr:cNvPr id="57945" name="Line 54">
          <a:extLst>
            <a:ext uri="{FF2B5EF4-FFF2-40B4-BE49-F238E27FC236}">
              <a16:creationId xmlns:a16="http://schemas.microsoft.com/office/drawing/2014/main" id="{56082849-1002-5C68-2A75-D73162E6B819}"/>
            </a:ext>
          </a:extLst>
        </xdr:cNvPr>
        <xdr:cNvSpPr>
          <a:spLocks noChangeShapeType="1"/>
        </xdr:cNvSpPr>
      </xdr:nvSpPr>
      <xdr:spPr bwMode="auto">
        <a:xfrm>
          <a:off x="4587240" y="573557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222</xdr:row>
      <xdr:rowOff>0</xdr:rowOff>
    </xdr:from>
    <xdr:to>
      <xdr:col>12</xdr:col>
      <xdr:colOff>0</xdr:colOff>
      <xdr:row>246</xdr:row>
      <xdr:rowOff>0</xdr:rowOff>
    </xdr:to>
    <xdr:sp macro="" textlink="">
      <xdr:nvSpPr>
        <xdr:cNvPr id="57946" name="Line 55">
          <a:extLst>
            <a:ext uri="{FF2B5EF4-FFF2-40B4-BE49-F238E27FC236}">
              <a16:creationId xmlns:a16="http://schemas.microsoft.com/office/drawing/2014/main" id="{0752C38F-84D8-8A37-D9C6-D77D0DCC431E}"/>
            </a:ext>
          </a:extLst>
        </xdr:cNvPr>
        <xdr:cNvSpPr>
          <a:spLocks noChangeShapeType="1"/>
        </xdr:cNvSpPr>
      </xdr:nvSpPr>
      <xdr:spPr bwMode="auto">
        <a:xfrm>
          <a:off x="5570220" y="5735574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236</xdr:row>
      <xdr:rowOff>0</xdr:rowOff>
    </xdr:from>
    <xdr:to>
      <xdr:col>18</xdr:col>
      <xdr:colOff>0</xdr:colOff>
      <xdr:row>236</xdr:row>
      <xdr:rowOff>0</xdr:rowOff>
    </xdr:to>
    <xdr:sp macro="" textlink="">
      <xdr:nvSpPr>
        <xdr:cNvPr id="57947" name="Line 65">
          <a:extLst>
            <a:ext uri="{FF2B5EF4-FFF2-40B4-BE49-F238E27FC236}">
              <a16:creationId xmlns:a16="http://schemas.microsoft.com/office/drawing/2014/main" id="{9A3E176C-57A1-D51E-FC10-89AC0DE99644}"/>
            </a:ext>
          </a:extLst>
        </xdr:cNvPr>
        <xdr:cNvSpPr>
          <a:spLocks noChangeShapeType="1"/>
        </xdr:cNvSpPr>
      </xdr:nvSpPr>
      <xdr:spPr bwMode="auto">
        <a:xfrm>
          <a:off x="0" y="611200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238</xdr:row>
      <xdr:rowOff>0</xdr:rowOff>
    </xdr:from>
    <xdr:to>
      <xdr:col>18</xdr:col>
      <xdr:colOff>0</xdr:colOff>
      <xdr:row>238</xdr:row>
      <xdr:rowOff>0</xdr:rowOff>
    </xdr:to>
    <xdr:sp macro="" textlink="">
      <xdr:nvSpPr>
        <xdr:cNvPr id="57948" name="Line 66">
          <a:extLst>
            <a:ext uri="{FF2B5EF4-FFF2-40B4-BE49-F238E27FC236}">
              <a16:creationId xmlns:a16="http://schemas.microsoft.com/office/drawing/2014/main" id="{B66A1CC6-490D-0EAF-0245-92AD9C7EEA95}"/>
            </a:ext>
          </a:extLst>
        </xdr:cNvPr>
        <xdr:cNvSpPr>
          <a:spLocks noChangeShapeType="1"/>
        </xdr:cNvSpPr>
      </xdr:nvSpPr>
      <xdr:spPr bwMode="auto">
        <a:xfrm>
          <a:off x="0" y="616381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240</xdr:row>
      <xdr:rowOff>0</xdr:rowOff>
    </xdr:from>
    <xdr:to>
      <xdr:col>18</xdr:col>
      <xdr:colOff>0</xdr:colOff>
      <xdr:row>240</xdr:row>
      <xdr:rowOff>0</xdr:rowOff>
    </xdr:to>
    <xdr:sp macro="" textlink="">
      <xdr:nvSpPr>
        <xdr:cNvPr id="57949" name="Line 67">
          <a:extLst>
            <a:ext uri="{FF2B5EF4-FFF2-40B4-BE49-F238E27FC236}">
              <a16:creationId xmlns:a16="http://schemas.microsoft.com/office/drawing/2014/main" id="{C9BD8E15-254D-A183-5DB7-8F9F851263CF}"/>
            </a:ext>
          </a:extLst>
        </xdr:cNvPr>
        <xdr:cNvSpPr>
          <a:spLocks noChangeShapeType="1"/>
        </xdr:cNvSpPr>
      </xdr:nvSpPr>
      <xdr:spPr bwMode="auto">
        <a:xfrm>
          <a:off x="0" y="62156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240</xdr:row>
      <xdr:rowOff>0</xdr:rowOff>
    </xdr:from>
    <xdr:to>
      <xdr:col>18</xdr:col>
      <xdr:colOff>0</xdr:colOff>
      <xdr:row>240</xdr:row>
      <xdr:rowOff>0</xdr:rowOff>
    </xdr:to>
    <xdr:sp macro="" textlink="">
      <xdr:nvSpPr>
        <xdr:cNvPr id="57950" name="Line 68">
          <a:extLst>
            <a:ext uri="{FF2B5EF4-FFF2-40B4-BE49-F238E27FC236}">
              <a16:creationId xmlns:a16="http://schemas.microsoft.com/office/drawing/2014/main" id="{91C35DC9-2BE1-4563-7F51-1FA828E09DA0}"/>
            </a:ext>
          </a:extLst>
        </xdr:cNvPr>
        <xdr:cNvSpPr>
          <a:spLocks noChangeShapeType="1"/>
        </xdr:cNvSpPr>
      </xdr:nvSpPr>
      <xdr:spPr bwMode="auto">
        <a:xfrm>
          <a:off x="0" y="62156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242</xdr:row>
      <xdr:rowOff>0</xdr:rowOff>
    </xdr:from>
    <xdr:to>
      <xdr:col>18</xdr:col>
      <xdr:colOff>0</xdr:colOff>
      <xdr:row>242</xdr:row>
      <xdr:rowOff>0</xdr:rowOff>
    </xdr:to>
    <xdr:sp macro="" textlink="">
      <xdr:nvSpPr>
        <xdr:cNvPr id="57951" name="Line 69">
          <a:extLst>
            <a:ext uri="{FF2B5EF4-FFF2-40B4-BE49-F238E27FC236}">
              <a16:creationId xmlns:a16="http://schemas.microsoft.com/office/drawing/2014/main" id="{D9EF932B-0079-4ADC-7A6A-CA5C1B7599A4}"/>
            </a:ext>
          </a:extLst>
        </xdr:cNvPr>
        <xdr:cNvSpPr>
          <a:spLocks noChangeShapeType="1"/>
        </xdr:cNvSpPr>
      </xdr:nvSpPr>
      <xdr:spPr bwMode="auto">
        <a:xfrm>
          <a:off x="0" y="626745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236</xdr:row>
      <xdr:rowOff>0</xdr:rowOff>
    </xdr:from>
    <xdr:to>
      <xdr:col>18</xdr:col>
      <xdr:colOff>0</xdr:colOff>
      <xdr:row>236</xdr:row>
      <xdr:rowOff>0</xdr:rowOff>
    </xdr:to>
    <xdr:sp macro="" textlink="">
      <xdr:nvSpPr>
        <xdr:cNvPr id="57952" name="Line 70">
          <a:extLst>
            <a:ext uri="{FF2B5EF4-FFF2-40B4-BE49-F238E27FC236}">
              <a16:creationId xmlns:a16="http://schemas.microsoft.com/office/drawing/2014/main" id="{22669169-8A76-732D-130E-AAA47532B302}"/>
            </a:ext>
          </a:extLst>
        </xdr:cNvPr>
        <xdr:cNvSpPr>
          <a:spLocks noChangeShapeType="1"/>
        </xdr:cNvSpPr>
      </xdr:nvSpPr>
      <xdr:spPr bwMode="auto">
        <a:xfrm>
          <a:off x="0" y="611200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238</xdr:row>
      <xdr:rowOff>0</xdr:rowOff>
    </xdr:from>
    <xdr:to>
      <xdr:col>18</xdr:col>
      <xdr:colOff>0</xdr:colOff>
      <xdr:row>238</xdr:row>
      <xdr:rowOff>0</xdr:rowOff>
    </xdr:to>
    <xdr:sp macro="" textlink="">
      <xdr:nvSpPr>
        <xdr:cNvPr id="57953" name="Line 71">
          <a:extLst>
            <a:ext uri="{FF2B5EF4-FFF2-40B4-BE49-F238E27FC236}">
              <a16:creationId xmlns:a16="http://schemas.microsoft.com/office/drawing/2014/main" id="{854033A1-E874-E1BA-DDBC-35AA8A08CE3D}"/>
            </a:ext>
          </a:extLst>
        </xdr:cNvPr>
        <xdr:cNvSpPr>
          <a:spLocks noChangeShapeType="1"/>
        </xdr:cNvSpPr>
      </xdr:nvSpPr>
      <xdr:spPr bwMode="auto">
        <a:xfrm>
          <a:off x="0" y="616381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240</xdr:row>
      <xdr:rowOff>0</xdr:rowOff>
    </xdr:from>
    <xdr:to>
      <xdr:col>18</xdr:col>
      <xdr:colOff>0</xdr:colOff>
      <xdr:row>240</xdr:row>
      <xdr:rowOff>0</xdr:rowOff>
    </xdr:to>
    <xdr:sp macro="" textlink="">
      <xdr:nvSpPr>
        <xdr:cNvPr id="57954" name="Line 72">
          <a:extLst>
            <a:ext uri="{FF2B5EF4-FFF2-40B4-BE49-F238E27FC236}">
              <a16:creationId xmlns:a16="http://schemas.microsoft.com/office/drawing/2014/main" id="{52611440-3B90-025A-00FA-11492484F9B7}"/>
            </a:ext>
          </a:extLst>
        </xdr:cNvPr>
        <xdr:cNvSpPr>
          <a:spLocks noChangeShapeType="1"/>
        </xdr:cNvSpPr>
      </xdr:nvSpPr>
      <xdr:spPr bwMode="auto">
        <a:xfrm>
          <a:off x="0" y="62156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240</xdr:row>
      <xdr:rowOff>0</xdr:rowOff>
    </xdr:from>
    <xdr:to>
      <xdr:col>18</xdr:col>
      <xdr:colOff>0</xdr:colOff>
      <xdr:row>240</xdr:row>
      <xdr:rowOff>0</xdr:rowOff>
    </xdr:to>
    <xdr:sp macro="" textlink="">
      <xdr:nvSpPr>
        <xdr:cNvPr id="57955" name="Line 73">
          <a:extLst>
            <a:ext uri="{FF2B5EF4-FFF2-40B4-BE49-F238E27FC236}">
              <a16:creationId xmlns:a16="http://schemas.microsoft.com/office/drawing/2014/main" id="{4033970B-5859-8F10-97FB-D56647E2ECDE}"/>
            </a:ext>
          </a:extLst>
        </xdr:cNvPr>
        <xdr:cNvSpPr>
          <a:spLocks noChangeShapeType="1"/>
        </xdr:cNvSpPr>
      </xdr:nvSpPr>
      <xdr:spPr bwMode="auto">
        <a:xfrm>
          <a:off x="0" y="62156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242</xdr:row>
      <xdr:rowOff>0</xdr:rowOff>
    </xdr:from>
    <xdr:to>
      <xdr:col>18</xdr:col>
      <xdr:colOff>0</xdr:colOff>
      <xdr:row>242</xdr:row>
      <xdr:rowOff>0</xdr:rowOff>
    </xdr:to>
    <xdr:sp macro="" textlink="">
      <xdr:nvSpPr>
        <xdr:cNvPr id="57956" name="Line 74">
          <a:extLst>
            <a:ext uri="{FF2B5EF4-FFF2-40B4-BE49-F238E27FC236}">
              <a16:creationId xmlns:a16="http://schemas.microsoft.com/office/drawing/2014/main" id="{EC88AD88-E1B0-ED76-FE0C-4BE2268E953E}"/>
            </a:ext>
          </a:extLst>
        </xdr:cNvPr>
        <xdr:cNvSpPr>
          <a:spLocks noChangeShapeType="1"/>
        </xdr:cNvSpPr>
      </xdr:nvSpPr>
      <xdr:spPr bwMode="auto">
        <a:xfrm>
          <a:off x="0" y="626745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244</xdr:row>
      <xdr:rowOff>0</xdr:rowOff>
    </xdr:from>
    <xdr:to>
      <xdr:col>18</xdr:col>
      <xdr:colOff>0</xdr:colOff>
      <xdr:row>244</xdr:row>
      <xdr:rowOff>0</xdr:rowOff>
    </xdr:to>
    <xdr:sp macro="" textlink="">
      <xdr:nvSpPr>
        <xdr:cNvPr id="57957" name="Line 75">
          <a:extLst>
            <a:ext uri="{FF2B5EF4-FFF2-40B4-BE49-F238E27FC236}">
              <a16:creationId xmlns:a16="http://schemas.microsoft.com/office/drawing/2014/main" id="{73BCE37B-DE98-EE33-55AD-D37AD4310B99}"/>
            </a:ext>
          </a:extLst>
        </xdr:cNvPr>
        <xdr:cNvSpPr>
          <a:spLocks noChangeShapeType="1"/>
        </xdr:cNvSpPr>
      </xdr:nvSpPr>
      <xdr:spPr bwMode="auto">
        <a:xfrm>
          <a:off x="0" y="631926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218</xdr:row>
      <xdr:rowOff>0</xdr:rowOff>
    </xdr:from>
    <xdr:to>
      <xdr:col>8</xdr:col>
      <xdr:colOff>0</xdr:colOff>
      <xdr:row>218</xdr:row>
      <xdr:rowOff>0</xdr:rowOff>
    </xdr:to>
    <xdr:sp macro="" textlink="">
      <xdr:nvSpPr>
        <xdr:cNvPr id="57958" name="Line 27">
          <a:extLst>
            <a:ext uri="{FF2B5EF4-FFF2-40B4-BE49-F238E27FC236}">
              <a16:creationId xmlns:a16="http://schemas.microsoft.com/office/drawing/2014/main" id="{DA7866E9-DA8E-B7FE-B5D7-01A45BF09441}"/>
            </a:ext>
          </a:extLst>
        </xdr:cNvPr>
        <xdr:cNvSpPr>
          <a:spLocks noChangeShapeType="1"/>
        </xdr:cNvSpPr>
      </xdr:nvSpPr>
      <xdr:spPr bwMode="auto">
        <a:xfrm>
          <a:off x="0" y="5627370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218</xdr:row>
      <xdr:rowOff>0</xdr:rowOff>
    </xdr:from>
    <xdr:to>
      <xdr:col>18</xdr:col>
      <xdr:colOff>0</xdr:colOff>
      <xdr:row>218</xdr:row>
      <xdr:rowOff>0</xdr:rowOff>
    </xdr:to>
    <xdr:sp macro="" textlink="">
      <xdr:nvSpPr>
        <xdr:cNvPr id="57959" name="Line 28">
          <a:extLst>
            <a:ext uri="{FF2B5EF4-FFF2-40B4-BE49-F238E27FC236}">
              <a16:creationId xmlns:a16="http://schemas.microsoft.com/office/drawing/2014/main" id="{B53B97A5-D516-DAD1-750B-1816516455B2}"/>
            </a:ext>
          </a:extLst>
        </xdr:cNvPr>
        <xdr:cNvSpPr>
          <a:spLocks noChangeShapeType="1"/>
        </xdr:cNvSpPr>
      </xdr:nvSpPr>
      <xdr:spPr bwMode="auto">
        <a:xfrm>
          <a:off x="4587240" y="5627370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220</xdr:row>
      <xdr:rowOff>297180</xdr:rowOff>
    </xdr:from>
    <xdr:to>
      <xdr:col>18</xdr:col>
      <xdr:colOff>0</xdr:colOff>
      <xdr:row>220</xdr:row>
      <xdr:rowOff>297180</xdr:rowOff>
    </xdr:to>
    <xdr:sp macro="" textlink="">
      <xdr:nvSpPr>
        <xdr:cNvPr id="57960" name="Line 38">
          <a:extLst>
            <a:ext uri="{FF2B5EF4-FFF2-40B4-BE49-F238E27FC236}">
              <a16:creationId xmlns:a16="http://schemas.microsoft.com/office/drawing/2014/main" id="{26A951A7-3769-A7ED-D2E9-194F6451CB9C}"/>
            </a:ext>
          </a:extLst>
        </xdr:cNvPr>
        <xdr:cNvSpPr>
          <a:spLocks noChangeShapeType="1"/>
        </xdr:cNvSpPr>
      </xdr:nvSpPr>
      <xdr:spPr bwMode="auto">
        <a:xfrm>
          <a:off x="4899660" y="5702046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249</xdr:row>
      <xdr:rowOff>0</xdr:rowOff>
    </xdr:from>
    <xdr:to>
      <xdr:col>18</xdr:col>
      <xdr:colOff>0</xdr:colOff>
      <xdr:row>253</xdr:row>
      <xdr:rowOff>0</xdr:rowOff>
    </xdr:to>
    <xdr:sp macro="" textlink="">
      <xdr:nvSpPr>
        <xdr:cNvPr id="57961" name="Rectangle 21">
          <a:extLst>
            <a:ext uri="{FF2B5EF4-FFF2-40B4-BE49-F238E27FC236}">
              <a16:creationId xmlns:a16="http://schemas.microsoft.com/office/drawing/2014/main" id="{170538A2-A75B-3A24-7906-992F5D3CCD5B}"/>
            </a:ext>
          </a:extLst>
        </xdr:cNvPr>
        <xdr:cNvSpPr>
          <a:spLocks noChangeArrowheads="1"/>
        </xdr:cNvSpPr>
      </xdr:nvSpPr>
      <xdr:spPr bwMode="auto">
        <a:xfrm>
          <a:off x="0" y="64419480"/>
          <a:ext cx="6888480" cy="106680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251</xdr:row>
      <xdr:rowOff>0</xdr:rowOff>
    </xdr:from>
    <xdr:to>
      <xdr:col>18</xdr:col>
      <xdr:colOff>0</xdr:colOff>
      <xdr:row>251</xdr:row>
      <xdr:rowOff>0</xdr:rowOff>
    </xdr:to>
    <xdr:sp macro="" textlink="">
      <xdr:nvSpPr>
        <xdr:cNvPr id="57962" name="Line 22">
          <a:extLst>
            <a:ext uri="{FF2B5EF4-FFF2-40B4-BE49-F238E27FC236}">
              <a16:creationId xmlns:a16="http://schemas.microsoft.com/office/drawing/2014/main" id="{E4D1E865-7DA4-952E-7BA5-0BCEA682DD52}"/>
            </a:ext>
          </a:extLst>
        </xdr:cNvPr>
        <xdr:cNvSpPr>
          <a:spLocks noChangeShapeType="1"/>
        </xdr:cNvSpPr>
      </xdr:nvSpPr>
      <xdr:spPr bwMode="auto">
        <a:xfrm>
          <a:off x="0" y="649300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249</xdr:row>
      <xdr:rowOff>0</xdr:rowOff>
    </xdr:from>
    <xdr:to>
      <xdr:col>8</xdr:col>
      <xdr:colOff>0</xdr:colOff>
      <xdr:row>253</xdr:row>
      <xdr:rowOff>0</xdr:rowOff>
    </xdr:to>
    <xdr:sp macro="" textlink="">
      <xdr:nvSpPr>
        <xdr:cNvPr id="57963" name="Line 23">
          <a:extLst>
            <a:ext uri="{FF2B5EF4-FFF2-40B4-BE49-F238E27FC236}">
              <a16:creationId xmlns:a16="http://schemas.microsoft.com/office/drawing/2014/main" id="{00595CA0-422E-71E6-26C3-769BEDF51F58}"/>
            </a:ext>
          </a:extLst>
        </xdr:cNvPr>
        <xdr:cNvSpPr>
          <a:spLocks noChangeShapeType="1"/>
        </xdr:cNvSpPr>
      </xdr:nvSpPr>
      <xdr:spPr bwMode="auto">
        <a:xfrm>
          <a:off x="3314700" y="6441948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249</xdr:row>
      <xdr:rowOff>0</xdr:rowOff>
    </xdr:from>
    <xdr:to>
      <xdr:col>10</xdr:col>
      <xdr:colOff>0</xdr:colOff>
      <xdr:row>253</xdr:row>
      <xdr:rowOff>0</xdr:rowOff>
    </xdr:to>
    <xdr:sp macro="" textlink="">
      <xdr:nvSpPr>
        <xdr:cNvPr id="57964" name="Line 24">
          <a:extLst>
            <a:ext uri="{FF2B5EF4-FFF2-40B4-BE49-F238E27FC236}">
              <a16:creationId xmlns:a16="http://schemas.microsoft.com/office/drawing/2014/main" id="{B2B7F8A9-B21A-9085-87B6-896C3BA30FD8}"/>
            </a:ext>
          </a:extLst>
        </xdr:cNvPr>
        <xdr:cNvSpPr>
          <a:spLocks noChangeShapeType="1"/>
        </xdr:cNvSpPr>
      </xdr:nvSpPr>
      <xdr:spPr bwMode="auto">
        <a:xfrm>
          <a:off x="4587240" y="6441948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250</xdr:row>
      <xdr:rowOff>0</xdr:rowOff>
    </xdr:from>
    <xdr:to>
      <xdr:col>18</xdr:col>
      <xdr:colOff>0</xdr:colOff>
      <xdr:row>250</xdr:row>
      <xdr:rowOff>0</xdr:rowOff>
    </xdr:to>
    <xdr:sp macro="" textlink="">
      <xdr:nvSpPr>
        <xdr:cNvPr id="57965" name="Line 26">
          <a:extLst>
            <a:ext uri="{FF2B5EF4-FFF2-40B4-BE49-F238E27FC236}">
              <a16:creationId xmlns:a16="http://schemas.microsoft.com/office/drawing/2014/main" id="{6B0416C4-7CCE-CF81-9B31-5980CEBC4F95}"/>
            </a:ext>
          </a:extLst>
        </xdr:cNvPr>
        <xdr:cNvSpPr>
          <a:spLocks noChangeShapeType="1"/>
        </xdr:cNvSpPr>
      </xdr:nvSpPr>
      <xdr:spPr bwMode="auto">
        <a:xfrm>
          <a:off x="4587240" y="6460998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252</xdr:row>
      <xdr:rowOff>0</xdr:rowOff>
    </xdr:from>
    <xdr:to>
      <xdr:col>8</xdr:col>
      <xdr:colOff>0</xdr:colOff>
      <xdr:row>252</xdr:row>
      <xdr:rowOff>0</xdr:rowOff>
    </xdr:to>
    <xdr:sp macro="" textlink="">
      <xdr:nvSpPr>
        <xdr:cNvPr id="57966" name="Line 27">
          <a:extLst>
            <a:ext uri="{FF2B5EF4-FFF2-40B4-BE49-F238E27FC236}">
              <a16:creationId xmlns:a16="http://schemas.microsoft.com/office/drawing/2014/main" id="{69B3D970-ADBD-AD82-27B4-56C3BD986BBD}"/>
            </a:ext>
          </a:extLst>
        </xdr:cNvPr>
        <xdr:cNvSpPr>
          <a:spLocks noChangeShapeType="1"/>
        </xdr:cNvSpPr>
      </xdr:nvSpPr>
      <xdr:spPr bwMode="auto">
        <a:xfrm>
          <a:off x="0" y="6512052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252</xdr:row>
      <xdr:rowOff>0</xdr:rowOff>
    </xdr:from>
    <xdr:to>
      <xdr:col>18</xdr:col>
      <xdr:colOff>0</xdr:colOff>
      <xdr:row>252</xdr:row>
      <xdr:rowOff>0</xdr:rowOff>
    </xdr:to>
    <xdr:sp macro="" textlink="">
      <xdr:nvSpPr>
        <xdr:cNvPr id="57967" name="Line 28">
          <a:extLst>
            <a:ext uri="{FF2B5EF4-FFF2-40B4-BE49-F238E27FC236}">
              <a16:creationId xmlns:a16="http://schemas.microsoft.com/office/drawing/2014/main" id="{9B0F53A7-EFE0-EE19-7DFD-707576DA9B71}"/>
            </a:ext>
          </a:extLst>
        </xdr:cNvPr>
        <xdr:cNvSpPr>
          <a:spLocks noChangeShapeType="1"/>
        </xdr:cNvSpPr>
      </xdr:nvSpPr>
      <xdr:spPr bwMode="auto">
        <a:xfrm>
          <a:off x="4587240" y="6512052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256</xdr:row>
      <xdr:rowOff>0</xdr:rowOff>
    </xdr:from>
    <xdr:to>
      <xdr:col>18</xdr:col>
      <xdr:colOff>0</xdr:colOff>
      <xdr:row>280</xdr:row>
      <xdr:rowOff>0</xdr:rowOff>
    </xdr:to>
    <xdr:sp macro="" textlink="">
      <xdr:nvSpPr>
        <xdr:cNvPr id="57968" name="Rectangle 29">
          <a:extLst>
            <a:ext uri="{FF2B5EF4-FFF2-40B4-BE49-F238E27FC236}">
              <a16:creationId xmlns:a16="http://schemas.microsoft.com/office/drawing/2014/main" id="{CB34C9CC-AC1A-0823-0DF8-3C6B5157FB7B}"/>
            </a:ext>
          </a:extLst>
        </xdr:cNvPr>
        <xdr:cNvSpPr>
          <a:spLocks noChangeArrowheads="1"/>
        </xdr:cNvSpPr>
      </xdr:nvSpPr>
      <xdr:spPr bwMode="auto">
        <a:xfrm>
          <a:off x="0" y="66202560"/>
          <a:ext cx="6888480" cy="635508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250</xdr:row>
      <xdr:rowOff>0</xdr:rowOff>
    </xdr:from>
    <xdr:to>
      <xdr:col>8</xdr:col>
      <xdr:colOff>0</xdr:colOff>
      <xdr:row>250</xdr:row>
      <xdr:rowOff>0</xdr:rowOff>
    </xdr:to>
    <xdr:sp macro="" textlink="">
      <xdr:nvSpPr>
        <xdr:cNvPr id="57969" name="Line 30">
          <a:extLst>
            <a:ext uri="{FF2B5EF4-FFF2-40B4-BE49-F238E27FC236}">
              <a16:creationId xmlns:a16="http://schemas.microsoft.com/office/drawing/2014/main" id="{A88EFA5E-FD25-8F7D-0BD6-8E9025BA0DDC}"/>
            </a:ext>
          </a:extLst>
        </xdr:cNvPr>
        <xdr:cNvSpPr>
          <a:spLocks noChangeShapeType="1"/>
        </xdr:cNvSpPr>
      </xdr:nvSpPr>
      <xdr:spPr bwMode="auto">
        <a:xfrm>
          <a:off x="0" y="6460998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258</xdr:row>
      <xdr:rowOff>0</xdr:rowOff>
    </xdr:from>
    <xdr:to>
      <xdr:col>18</xdr:col>
      <xdr:colOff>0</xdr:colOff>
      <xdr:row>258</xdr:row>
      <xdr:rowOff>0</xdr:rowOff>
    </xdr:to>
    <xdr:sp macro="" textlink="">
      <xdr:nvSpPr>
        <xdr:cNvPr id="57970" name="Line 34">
          <a:extLst>
            <a:ext uri="{FF2B5EF4-FFF2-40B4-BE49-F238E27FC236}">
              <a16:creationId xmlns:a16="http://schemas.microsoft.com/office/drawing/2014/main" id="{4A302D85-849D-59C5-9DBB-C031A378C58C}"/>
            </a:ext>
          </a:extLst>
        </xdr:cNvPr>
        <xdr:cNvSpPr>
          <a:spLocks noChangeShapeType="1"/>
        </xdr:cNvSpPr>
      </xdr:nvSpPr>
      <xdr:spPr bwMode="auto">
        <a:xfrm>
          <a:off x="0" y="667893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260</xdr:row>
      <xdr:rowOff>0</xdr:rowOff>
    </xdr:from>
    <xdr:to>
      <xdr:col>18</xdr:col>
      <xdr:colOff>0</xdr:colOff>
      <xdr:row>260</xdr:row>
      <xdr:rowOff>0</xdr:rowOff>
    </xdr:to>
    <xdr:sp macro="" textlink="">
      <xdr:nvSpPr>
        <xdr:cNvPr id="57971" name="Line 35">
          <a:extLst>
            <a:ext uri="{FF2B5EF4-FFF2-40B4-BE49-F238E27FC236}">
              <a16:creationId xmlns:a16="http://schemas.microsoft.com/office/drawing/2014/main" id="{7C2EC02F-6743-DDB0-F064-14CDBAA31D50}"/>
            </a:ext>
          </a:extLst>
        </xdr:cNvPr>
        <xdr:cNvSpPr>
          <a:spLocks noChangeShapeType="1"/>
        </xdr:cNvSpPr>
      </xdr:nvSpPr>
      <xdr:spPr bwMode="auto">
        <a:xfrm>
          <a:off x="0" y="673760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254</xdr:row>
      <xdr:rowOff>297180</xdr:rowOff>
    </xdr:from>
    <xdr:to>
      <xdr:col>18</xdr:col>
      <xdr:colOff>0</xdr:colOff>
      <xdr:row>254</xdr:row>
      <xdr:rowOff>297180</xdr:rowOff>
    </xdr:to>
    <xdr:sp macro="" textlink="">
      <xdr:nvSpPr>
        <xdr:cNvPr id="57972" name="Line 38">
          <a:extLst>
            <a:ext uri="{FF2B5EF4-FFF2-40B4-BE49-F238E27FC236}">
              <a16:creationId xmlns:a16="http://schemas.microsoft.com/office/drawing/2014/main" id="{E924BE0B-DD9F-6991-6C5A-09865EFE8F66}"/>
            </a:ext>
          </a:extLst>
        </xdr:cNvPr>
        <xdr:cNvSpPr>
          <a:spLocks noChangeShapeType="1"/>
        </xdr:cNvSpPr>
      </xdr:nvSpPr>
      <xdr:spPr bwMode="auto">
        <a:xfrm>
          <a:off x="4899660" y="6586728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262</xdr:row>
      <xdr:rowOff>0</xdr:rowOff>
    </xdr:from>
    <xdr:to>
      <xdr:col>18</xdr:col>
      <xdr:colOff>0</xdr:colOff>
      <xdr:row>262</xdr:row>
      <xdr:rowOff>0</xdr:rowOff>
    </xdr:to>
    <xdr:sp macro="" textlink="">
      <xdr:nvSpPr>
        <xdr:cNvPr id="57973" name="Line 41">
          <a:extLst>
            <a:ext uri="{FF2B5EF4-FFF2-40B4-BE49-F238E27FC236}">
              <a16:creationId xmlns:a16="http://schemas.microsoft.com/office/drawing/2014/main" id="{A22E7A82-D103-8F18-F154-3A7A42FE4298}"/>
            </a:ext>
          </a:extLst>
        </xdr:cNvPr>
        <xdr:cNvSpPr>
          <a:spLocks noChangeShapeType="1"/>
        </xdr:cNvSpPr>
      </xdr:nvSpPr>
      <xdr:spPr bwMode="auto">
        <a:xfrm>
          <a:off x="0" y="678942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264</xdr:row>
      <xdr:rowOff>0</xdr:rowOff>
    </xdr:from>
    <xdr:to>
      <xdr:col>18</xdr:col>
      <xdr:colOff>0</xdr:colOff>
      <xdr:row>264</xdr:row>
      <xdr:rowOff>0</xdr:rowOff>
    </xdr:to>
    <xdr:sp macro="" textlink="">
      <xdr:nvSpPr>
        <xdr:cNvPr id="57974" name="Line 42">
          <a:extLst>
            <a:ext uri="{FF2B5EF4-FFF2-40B4-BE49-F238E27FC236}">
              <a16:creationId xmlns:a16="http://schemas.microsoft.com/office/drawing/2014/main" id="{59C0B1F4-7E1D-6464-E503-7B2A7F98AA5B}"/>
            </a:ext>
          </a:extLst>
        </xdr:cNvPr>
        <xdr:cNvSpPr>
          <a:spLocks noChangeShapeType="1"/>
        </xdr:cNvSpPr>
      </xdr:nvSpPr>
      <xdr:spPr bwMode="auto">
        <a:xfrm>
          <a:off x="0" y="684123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266</xdr:row>
      <xdr:rowOff>0</xdr:rowOff>
    </xdr:from>
    <xdr:to>
      <xdr:col>18</xdr:col>
      <xdr:colOff>0</xdr:colOff>
      <xdr:row>266</xdr:row>
      <xdr:rowOff>0</xdr:rowOff>
    </xdr:to>
    <xdr:sp macro="" textlink="">
      <xdr:nvSpPr>
        <xdr:cNvPr id="57975" name="Line 43">
          <a:extLst>
            <a:ext uri="{FF2B5EF4-FFF2-40B4-BE49-F238E27FC236}">
              <a16:creationId xmlns:a16="http://schemas.microsoft.com/office/drawing/2014/main" id="{222AEF64-FFA4-44AE-33A5-5130C2369877}"/>
            </a:ext>
          </a:extLst>
        </xdr:cNvPr>
        <xdr:cNvSpPr>
          <a:spLocks noChangeShapeType="1"/>
        </xdr:cNvSpPr>
      </xdr:nvSpPr>
      <xdr:spPr bwMode="auto">
        <a:xfrm>
          <a:off x="0" y="689305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266</xdr:row>
      <xdr:rowOff>0</xdr:rowOff>
    </xdr:from>
    <xdr:to>
      <xdr:col>18</xdr:col>
      <xdr:colOff>0</xdr:colOff>
      <xdr:row>266</xdr:row>
      <xdr:rowOff>0</xdr:rowOff>
    </xdr:to>
    <xdr:sp macro="" textlink="">
      <xdr:nvSpPr>
        <xdr:cNvPr id="57976" name="Line 44">
          <a:extLst>
            <a:ext uri="{FF2B5EF4-FFF2-40B4-BE49-F238E27FC236}">
              <a16:creationId xmlns:a16="http://schemas.microsoft.com/office/drawing/2014/main" id="{C32869B7-CF89-4A01-B678-1A768D988084}"/>
            </a:ext>
          </a:extLst>
        </xdr:cNvPr>
        <xdr:cNvSpPr>
          <a:spLocks noChangeShapeType="1"/>
        </xdr:cNvSpPr>
      </xdr:nvSpPr>
      <xdr:spPr bwMode="auto">
        <a:xfrm>
          <a:off x="0" y="689305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268</xdr:row>
      <xdr:rowOff>0</xdr:rowOff>
    </xdr:from>
    <xdr:to>
      <xdr:col>18</xdr:col>
      <xdr:colOff>0</xdr:colOff>
      <xdr:row>268</xdr:row>
      <xdr:rowOff>0</xdr:rowOff>
    </xdr:to>
    <xdr:sp macro="" textlink="">
      <xdr:nvSpPr>
        <xdr:cNvPr id="57977" name="Line 45">
          <a:extLst>
            <a:ext uri="{FF2B5EF4-FFF2-40B4-BE49-F238E27FC236}">
              <a16:creationId xmlns:a16="http://schemas.microsoft.com/office/drawing/2014/main" id="{BC880091-2944-DB8F-D4B3-9E07A5CBFE45}"/>
            </a:ext>
          </a:extLst>
        </xdr:cNvPr>
        <xdr:cNvSpPr>
          <a:spLocks noChangeShapeType="1"/>
        </xdr:cNvSpPr>
      </xdr:nvSpPr>
      <xdr:spPr bwMode="auto">
        <a:xfrm>
          <a:off x="0" y="694486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270</xdr:row>
      <xdr:rowOff>0</xdr:rowOff>
    </xdr:from>
    <xdr:to>
      <xdr:col>18</xdr:col>
      <xdr:colOff>0</xdr:colOff>
      <xdr:row>270</xdr:row>
      <xdr:rowOff>0</xdr:rowOff>
    </xdr:to>
    <xdr:sp macro="" textlink="">
      <xdr:nvSpPr>
        <xdr:cNvPr id="57978" name="Line 47">
          <a:extLst>
            <a:ext uri="{FF2B5EF4-FFF2-40B4-BE49-F238E27FC236}">
              <a16:creationId xmlns:a16="http://schemas.microsoft.com/office/drawing/2014/main" id="{EA756EBD-C13C-E495-761B-CF634132A5AB}"/>
            </a:ext>
          </a:extLst>
        </xdr:cNvPr>
        <xdr:cNvSpPr>
          <a:spLocks noChangeShapeType="1"/>
        </xdr:cNvSpPr>
      </xdr:nvSpPr>
      <xdr:spPr bwMode="auto">
        <a:xfrm>
          <a:off x="0" y="699668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272</xdr:row>
      <xdr:rowOff>0</xdr:rowOff>
    </xdr:from>
    <xdr:to>
      <xdr:col>18</xdr:col>
      <xdr:colOff>0</xdr:colOff>
      <xdr:row>272</xdr:row>
      <xdr:rowOff>0</xdr:rowOff>
    </xdr:to>
    <xdr:sp macro="" textlink="">
      <xdr:nvSpPr>
        <xdr:cNvPr id="57979" name="Line 48">
          <a:extLst>
            <a:ext uri="{FF2B5EF4-FFF2-40B4-BE49-F238E27FC236}">
              <a16:creationId xmlns:a16="http://schemas.microsoft.com/office/drawing/2014/main" id="{48D1FD0D-AE2F-DB33-1D2C-4E74A0FFA175}"/>
            </a:ext>
          </a:extLst>
        </xdr:cNvPr>
        <xdr:cNvSpPr>
          <a:spLocks noChangeShapeType="1"/>
        </xdr:cNvSpPr>
      </xdr:nvSpPr>
      <xdr:spPr bwMode="auto">
        <a:xfrm>
          <a:off x="0" y="704850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274</xdr:row>
      <xdr:rowOff>0</xdr:rowOff>
    </xdr:from>
    <xdr:to>
      <xdr:col>18</xdr:col>
      <xdr:colOff>0</xdr:colOff>
      <xdr:row>274</xdr:row>
      <xdr:rowOff>0</xdr:rowOff>
    </xdr:to>
    <xdr:sp macro="" textlink="">
      <xdr:nvSpPr>
        <xdr:cNvPr id="57980" name="Line 49">
          <a:extLst>
            <a:ext uri="{FF2B5EF4-FFF2-40B4-BE49-F238E27FC236}">
              <a16:creationId xmlns:a16="http://schemas.microsoft.com/office/drawing/2014/main" id="{34941B4B-7BEF-A799-2733-2920D4837856}"/>
            </a:ext>
          </a:extLst>
        </xdr:cNvPr>
        <xdr:cNvSpPr>
          <a:spLocks noChangeShapeType="1"/>
        </xdr:cNvSpPr>
      </xdr:nvSpPr>
      <xdr:spPr bwMode="auto">
        <a:xfrm>
          <a:off x="0" y="710031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276</xdr:row>
      <xdr:rowOff>0</xdr:rowOff>
    </xdr:from>
    <xdr:to>
      <xdr:col>18</xdr:col>
      <xdr:colOff>0</xdr:colOff>
      <xdr:row>276</xdr:row>
      <xdr:rowOff>0</xdr:rowOff>
    </xdr:to>
    <xdr:sp macro="" textlink="">
      <xdr:nvSpPr>
        <xdr:cNvPr id="57981" name="Line 50">
          <a:extLst>
            <a:ext uri="{FF2B5EF4-FFF2-40B4-BE49-F238E27FC236}">
              <a16:creationId xmlns:a16="http://schemas.microsoft.com/office/drawing/2014/main" id="{1775FA2A-F9B9-5B6F-250B-BB236D157A2A}"/>
            </a:ext>
          </a:extLst>
        </xdr:cNvPr>
        <xdr:cNvSpPr>
          <a:spLocks noChangeShapeType="1"/>
        </xdr:cNvSpPr>
      </xdr:nvSpPr>
      <xdr:spPr bwMode="auto">
        <a:xfrm>
          <a:off x="0" y="715213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256</xdr:row>
      <xdr:rowOff>0</xdr:rowOff>
    </xdr:from>
    <xdr:to>
      <xdr:col>2</xdr:col>
      <xdr:colOff>0</xdr:colOff>
      <xdr:row>280</xdr:row>
      <xdr:rowOff>0</xdr:rowOff>
    </xdr:to>
    <xdr:sp macro="" textlink="">
      <xdr:nvSpPr>
        <xdr:cNvPr id="57982" name="Line 51">
          <a:extLst>
            <a:ext uri="{FF2B5EF4-FFF2-40B4-BE49-F238E27FC236}">
              <a16:creationId xmlns:a16="http://schemas.microsoft.com/office/drawing/2014/main" id="{50928346-0CF2-5DDC-2AF5-71824EF28782}"/>
            </a:ext>
          </a:extLst>
        </xdr:cNvPr>
        <xdr:cNvSpPr>
          <a:spLocks noChangeShapeType="1"/>
        </xdr:cNvSpPr>
      </xdr:nvSpPr>
      <xdr:spPr bwMode="auto">
        <a:xfrm>
          <a:off x="426720" y="6620256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256</xdr:row>
      <xdr:rowOff>0</xdr:rowOff>
    </xdr:from>
    <xdr:to>
      <xdr:col>4</xdr:col>
      <xdr:colOff>0</xdr:colOff>
      <xdr:row>280</xdr:row>
      <xdr:rowOff>0</xdr:rowOff>
    </xdr:to>
    <xdr:sp macro="" textlink="">
      <xdr:nvSpPr>
        <xdr:cNvPr id="57983" name="Line 52">
          <a:extLst>
            <a:ext uri="{FF2B5EF4-FFF2-40B4-BE49-F238E27FC236}">
              <a16:creationId xmlns:a16="http://schemas.microsoft.com/office/drawing/2014/main" id="{08E6E1A6-406E-038C-3A25-D13A83518790}"/>
            </a:ext>
          </a:extLst>
        </xdr:cNvPr>
        <xdr:cNvSpPr>
          <a:spLocks noChangeShapeType="1"/>
        </xdr:cNvSpPr>
      </xdr:nvSpPr>
      <xdr:spPr bwMode="auto">
        <a:xfrm>
          <a:off x="2026920" y="6620256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256</xdr:row>
      <xdr:rowOff>0</xdr:rowOff>
    </xdr:from>
    <xdr:to>
      <xdr:col>9</xdr:col>
      <xdr:colOff>0</xdr:colOff>
      <xdr:row>280</xdr:row>
      <xdr:rowOff>0</xdr:rowOff>
    </xdr:to>
    <xdr:sp macro="" textlink="">
      <xdr:nvSpPr>
        <xdr:cNvPr id="57984" name="Line 53">
          <a:extLst>
            <a:ext uri="{FF2B5EF4-FFF2-40B4-BE49-F238E27FC236}">
              <a16:creationId xmlns:a16="http://schemas.microsoft.com/office/drawing/2014/main" id="{C5677FE4-5E56-6D11-BFAE-2810BD0090F2}"/>
            </a:ext>
          </a:extLst>
        </xdr:cNvPr>
        <xdr:cNvSpPr>
          <a:spLocks noChangeShapeType="1"/>
        </xdr:cNvSpPr>
      </xdr:nvSpPr>
      <xdr:spPr bwMode="auto">
        <a:xfrm>
          <a:off x="4015740" y="6620256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256</xdr:row>
      <xdr:rowOff>0</xdr:rowOff>
    </xdr:from>
    <xdr:to>
      <xdr:col>10</xdr:col>
      <xdr:colOff>0</xdr:colOff>
      <xdr:row>280</xdr:row>
      <xdr:rowOff>0</xdr:rowOff>
    </xdr:to>
    <xdr:sp macro="" textlink="">
      <xdr:nvSpPr>
        <xdr:cNvPr id="57985" name="Line 54">
          <a:extLst>
            <a:ext uri="{FF2B5EF4-FFF2-40B4-BE49-F238E27FC236}">
              <a16:creationId xmlns:a16="http://schemas.microsoft.com/office/drawing/2014/main" id="{7336F862-CDEE-85BF-78F7-4958B3049FA8}"/>
            </a:ext>
          </a:extLst>
        </xdr:cNvPr>
        <xdr:cNvSpPr>
          <a:spLocks noChangeShapeType="1"/>
        </xdr:cNvSpPr>
      </xdr:nvSpPr>
      <xdr:spPr bwMode="auto">
        <a:xfrm>
          <a:off x="4587240" y="6620256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256</xdr:row>
      <xdr:rowOff>0</xdr:rowOff>
    </xdr:from>
    <xdr:to>
      <xdr:col>12</xdr:col>
      <xdr:colOff>0</xdr:colOff>
      <xdr:row>280</xdr:row>
      <xdr:rowOff>0</xdr:rowOff>
    </xdr:to>
    <xdr:sp macro="" textlink="">
      <xdr:nvSpPr>
        <xdr:cNvPr id="57986" name="Line 55">
          <a:extLst>
            <a:ext uri="{FF2B5EF4-FFF2-40B4-BE49-F238E27FC236}">
              <a16:creationId xmlns:a16="http://schemas.microsoft.com/office/drawing/2014/main" id="{9CE81175-755C-1A7F-0155-A7025C28AC09}"/>
            </a:ext>
          </a:extLst>
        </xdr:cNvPr>
        <xdr:cNvSpPr>
          <a:spLocks noChangeShapeType="1"/>
        </xdr:cNvSpPr>
      </xdr:nvSpPr>
      <xdr:spPr bwMode="auto">
        <a:xfrm>
          <a:off x="5570220" y="6620256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270</xdr:row>
      <xdr:rowOff>0</xdr:rowOff>
    </xdr:from>
    <xdr:to>
      <xdr:col>18</xdr:col>
      <xdr:colOff>0</xdr:colOff>
      <xdr:row>270</xdr:row>
      <xdr:rowOff>0</xdr:rowOff>
    </xdr:to>
    <xdr:sp macro="" textlink="">
      <xdr:nvSpPr>
        <xdr:cNvPr id="57987" name="Line 65">
          <a:extLst>
            <a:ext uri="{FF2B5EF4-FFF2-40B4-BE49-F238E27FC236}">
              <a16:creationId xmlns:a16="http://schemas.microsoft.com/office/drawing/2014/main" id="{915213B1-5704-5134-4866-9E6B2D46E3B1}"/>
            </a:ext>
          </a:extLst>
        </xdr:cNvPr>
        <xdr:cNvSpPr>
          <a:spLocks noChangeShapeType="1"/>
        </xdr:cNvSpPr>
      </xdr:nvSpPr>
      <xdr:spPr bwMode="auto">
        <a:xfrm>
          <a:off x="0" y="699668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272</xdr:row>
      <xdr:rowOff>0</xdr:rowOff>
    </xdr:from>
    <xdr:to>
      <xdr:col>18</xdr:col>
      <xdr:colOff>0</xdr:colOff>
      <xdr:row>272</xdr:row>
      <xdr:rowOff>0</xdr:rowOff>
    </xdr:to>
    <xdr:sp macro="" textlink="">
      <xdr:nvSpPr>
        <xdr:cNvPr id="57988" name="Line 66">
          <a:extLst>
            <a:ext uri="{FF2B5EF4-FFF2-40B4-BE49-F238E27FC236}">
              <a16:creationId xmlns:a16="http://schemas.microsoft.com/office/drawing/2014/main" id="{B8063226-A15F-A84F-5A82-B49725A79F8A}"/>
            </a:ext>
          </a:extLst>
        </xdr:cNvPr>
        <xdr:cNvSpPr>
          <a:spLocks noChangeShapeType="1"/>
        </xdr:cNvSpPr>
      </xdr:nvSpPr>
      <xdr:spPr bwMode="auto">
        <a:xfrm>
          <a:off x="0" y="704850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274</xdr:row>
      <xdr:rowOff>0</xdr:rowOff>
    </xdr:from>
    <xdr:to>
      <xdr:col>18</xdr:col>
      <xdr:colOff>0</xdr:colOff>
      <xdr:row>274</xdr:row>
      <xdr:rowOff>0</xdr:rowOff>
    </xdr:to>
    <xdr:sp macro="" textlink="">
      <xdr:nvSpPr>
        <xdr:cNvPr id="57989" name="Line 67">
          <a:extLst>
            <a:ext uri="{FF2B5EF4-FFF2-40B4-BE49-F238E27FC236}">
              <a16:creationId xmlns:a16="http://schemas.microsoft.com/office/drawing/2014/main" id="{05BE348B-1DD6-CCA9-010F-0CED1483394C}"/>
            </a:ext>
          </a:extLst>
        </xdr:cNvPr>
        <xdr:cNvSpPr>
          <a:spLocks noChangeShapeType="1"/>
        </xdr:cNvSpPr>
      </xdr:nvSpPr>
      <xdr:spPr bwMode="auto">
        <a:xfrm>
          <a:off x="0" y="710031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274</xdr:row>
      <xdr:rowOff>0</xdr:rowOff>
    </xdr:from>
    <xdr:to>
      <xdr:col>18</xdr:col>
      <xdr:colOff>0</xdr:colOff>
      <xdr:row>274</xdr:row>
      <xdr:rowOff>0</xdr:rowOff>
    </xdr:to>
    <xdr:sp macro="" textlink="">
      <xdr:nvSpPr>
        <xdr:cNvPr id="57990" name="Line 68">
          <a:extLst>
            <a:ext uri="{FF2B5EF4-FFF2-40B4-BE49-F238E27FC236}">
              <a16:creationId xmlns:a16="http://schemas.microsoft.com/office/drawing/2014/main" id="{8AC198E8-7069-E972-AB48-7BCDCC9B5BA9}"/>
            </a:ext>
          </a:extLst>
        </xdr:cNvPr>
        <xdr:cNvSpPr>
          <a:spLocks noChangeShapeType="1"/>
        </xdr:cNvSpPr>
      </xdr:nvSpPr>
      <xdr:spPr bwMode="auto">
        <a:xfrm>
          <a:off x="0" y="710031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276</xdr:row>
      <xdr:rowOff>0</xdr:rowOff>
    </xdr:from>
    <xdr:to>
      <xdr:col>18</xdr:col>
      <xdr:colOff>0</xdr:colOff>
      <xdr:row>276</xdr:row>
      <xdr:rowOff>0</xdr:rowOff>
    </xdr:to>
    <xdr:sp macro="" textlink="">
      <xdr:nvSpPr>
        <xdr:cNvPr id="57991" name="Line 69">
          <a:extLst>
            <a:ext uri="{FF2B5EF4-FFF2-40B4-BE49-F238E27FC236}">
              <a16:creationId xmlns:a16="http://schemas.microsoft.com/office/drawing/2014/main" id="{49EEB3A5-33F9-4F00-A6FA-0C541B68FAC8}"/>
            </a:ext>
          </a:extLst>
        </xdr:cNvPr>
        <xdr:cNvSpPr>
          <a:spLocks noChangeShapeType="1"/>
        </xdr:cNvSpPr>
      </xdr:nvSpPr>
      <xdr:spPr bwMode="auto">
        <a:xfrm>
          <a:off x="0" y="715213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270</xdr:row>
      <xdr:rowOff>0</xdr:rowOff>
    </xdr:from>
    <xdr:to>
      <xdr:col>18</xdr:col>
      <xdr:colOff>0</xdr:colOff>
      <xdr:row>270</xdr:row>
      <xdr:rowOff>0</xdr:rowOff>
    </xdr:to>
    <xdr:sp macro="" textlink="">
      <xdr:nvSpPr>
        <xdr:cNvPr id="57992" name="Line 70">
          <a:extLst>
            <a:ext uri="{FF2B5EF4-FFF2-40B4-BE49-F238E27FC236}">
              <a16:creationId xmlns:a16="http://schemas.microsoft.com/office/drawing/2014/main" id="{FC784A41-21F9-28F9-68A8-FCF07B990E08}"/>
            </a:ext>
          </a:extLst>
        </xdr:cNvPr>
        <xdr:cNvSpPr>
          <a:spLocks noChangeShapeType="1"/>
        </xdr:cNvSpPr>
      </xdr:nvSpPr>
      <xdr:spPr bwMode="auto">
        <a:xfrm>
          <a:off x="0" y="699668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272</xdr:row>
      <xdr:rowOff>0</xdr:rowOff>
    </xdr:from>
    <xdr:to>
      <xdr:col>18</xdr:col>
      <xdr:colOff>0</xdr:colOff>
      <xdr:row>272</xdr:row>
      <xdr:rowOff>0</xdr:rowOff>
    </xdr:to>
    <xdr:sp macro="" textlink="">
      <xdr:nvSpPr>
        <xdr:cNvPr id="57993" name="Line 71">
          <a:extLst>
            <a:ext uri="{FF2B5EF4-FFF2-40B4-BE49-F238E27FC236}">
              <a16:creationId xmlns:a16="http://schemas.microsoft.com/office/drawing/2014/main" id="{08B9849F-7BEC-A8C9-02A2-D84AB8FBA137}"/>
            </a:ext>
          </a:extLst>
        </xdr:cNvPr>
        <xdr:cNvSpPr>
          <a:spLocks noChangeShapeType="1"/>
        </xdr:cNvSpPr>
      </xdr:nvSpPr>
      <xdr:spPr bwMode="auto">
        <a:xfrm>
          <a:off x="0" y="704850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274</xdr:row>
      <xdr:rowOff>0</xdr:rowOff>
    </xdr:from>
    <xdr:to>
      <xdr:col>18</xdr:col>
      <xdr:colOff>0</xdr:colOff>
      <xdr:row>274</xdr:row>
      <xdr:rowOff>0</xdr:rowOff>
    </xdr:to>
    <xdr:sp macro="" textlink="">
      <xdr:nvSpPr>
        <xdr:cNvPr id="57994" name="Line 72">
          <a:extLst>
            <a:ext uri="{FF2B5EF4-FFF2-40B4-BE49-F238E27FC236}">
              <a16:creationId xmlns:a16="http://schemas.microsoft.com/office/drawing/2014/main" id="{4367F94B-44AD-FDB7-744C-D26879634C9C}"/>
            </a:ext>
          </a:extLst>
        </xdr:cNvPr>
        <xdr:cNvSpPr>
          <a:spLocks noChangeShapeType="1"/>
        </xdr:cNvSpPr>
      </xdr:nvSpPr>
      <xdr:spPr bwMode="auto">
        <a:xfrm>
          <a:off x="0" y="710031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274</xdr:row>
      <xdr:rowOff>0</xdr:rowOff>
    </xdr:from>
    <xdr:to>
      <xdr:col>18</xdr:col>
      <xdr:colOff>0</xdr:colOff>
      <xdr:row>274</xdr:row>
      <xdr:rowOff>0</xdr:rowOff>
    </xdr:to>
    <xdr:sp macro="" textlink="">
      <xdr:nvSpPr>
        <xdr:cNvPr id="57995" name="Line 73">
          <a:extLst>
            <a:ext uri="{FF2B5EF4-FFF2-40B4-BE49-F238E27FC236}">
              <a16:creationId xmlns:a16="http://schemas.microsoft.com/office/drawing/2014/main" id="{BBF1FC94-CAD8-7E44-6DB0-604CC2BA3ACB}"/>
            </a:ext>
          </a:extLst>
        </xdr:cNvPr>
        <xdr:cNvSpPr>
          <a:spLocks noChangeShapeType="1"/>
        </xdr:cNvSpPr>
      </xdr:nvSpPr>
      <xdr:spPr bwMode="auto">
        <a:xfrm>
          <a:off x="0" y="710031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276</xdr:row>
      <xdr:rowOff>0</xdr:rowOff>
    </xdr:from>
    <xdr:to>
      <xdr:col>18</xdr:col>
      <xdr:colOff>0</xdr:colOff>
      <xdr:row>276</xdr:row>
      <xdr:rowOff>0</xdr:rowOff>
    </xdr:to>
    <xdr:sp macro="" textlink="">
      <xdr:nvSpPr>
        <xdr:cNvPr id="57996" name="Line 74">
          <a:extLst>
            <a:ext uri="{FF2B5EF4-FFF2-40B4-BE49-F238E27FC236}">
              <a16:creationId xmlns:a16="http://schemas.microsoft.com/office/drawing/2014/main" id="{A6FD3784-5642-7C00-B2E8-2A1F2CAFA9CB}"/>
            </a:ext>
          </a:extLst>
        </xdr:cNvPr>
        <xdr:cNvSpPr>
          <a:spLocks noChangeShapeType="1"/>
        </xdr:cNvSpPr>
      </xdr:nvSpPr>
      <xdr:spPr bwMode="auto">
        <a:xfrm>
          <a:off x="0" y="715213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278</xdr:row>
      <xdr:rowOff>0</xdr:rowOff>
    </xdr:from>
    <xdr:to>
      <xdr:col>18</xdr:col>
      <xdr:colOff>0</xdr:colOff>
      <xdr:row>278</xdr:row>
      <xdr:rowOff>0</xdr:rowOff>
    </xdr:to>
    <xdr:sp macro="" textlink="">
      <xdr:nvSpPr>
        <xdr:cNvPr id="57997" name="Line 75">
          <a:extLst>
            <a:ext uri="{FF2B5EF4-FFF2-40B4-BE49-F238E27FC236}">
              <a16:creationId xmlns:a16="http://schemas.microsoft.com/office/drawing/2014/main" id="{27605771-11FD-52DD-74D2-B9AC2FD3BC19}"/>
            </a:ext>
          </a:extLst>
        </xdr:cNvPr>
        <xdr:cNvSpPr>
          <a:spLocks noChangeShapeType="1"/>
        </xdr:cNvSpPr>
      </xdr:nvSpPr>
      <xdr:spPr bwMode="auto">
        <a:xfrm>
          <a:off x="0" y="720394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252</xdr:row>
      <xdr:rowOff>0</xdr:rowOff>
    </xdr:from>
    <xdr:to>
      <xdr:col>8</xdr:col>
      <xdr:colOff>0</xdr:colOff>
      <xdr:row>252</xdr:row>
      <xdr:rowOff>0</xdr:rowOff>
    </xdr:to>
    <xdr:sp macro="" textlink="">
      <xdr:nvSpPr>
        <xdr:cNvPr id="57998" name="Line 27">
          <a:extLst>
            <a:ext uri="{FF2B5EF4-FFF2-40B4-BE49-F238E27FC236}">
              <a16:creationId xmlns:a16="http://schemas.microsoft.com/office/drawing/2014/main" id="{D686235F-F896-B132-7844-54748EAAF351}"/>
            </a:ext>
          </a:extLst>
        </xdr:cNvPr>
        <xdr:cNvSpPr>
          <a:spLocks noChangeShapeType="1"/>
        </xdr:cNvSpPr>
      </xdr:nvSpPr>
      <xdr:spPr bwMode="auto">
        <a:xfrm>
          <a:off x="0" y="6512052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252</xdr:row>
      <xdr:rowOff>0</xdr:rowOff>
    </xdr:from>
    <xdr:to>
      <xdr:col>18</xdr:col>
      <xdr:colOff>0</xdr:colOff>
      <xdr:row>252</xdr:row>
      <xdr:rowOff>0</xdr:rowOff>
    </xdr:to>
    <xdr:sp macro="" textlink="">
      <xdr:nvSpPr>
        <xdr:cNvPr id="57999" name="Line 28">
          <a:extLst>
            <a:ext uri="{FF2B5EF4-FFF2-40B4-BE49-F238E27FC236}">
              <a16:creationId xmlns:a16="http://schemas.microsoft.com/office/drawing/2014/main" id="{0B3E3960-C9EE-85EF-2EB8-1D8E4515D18A}"/>
            </a:ext>
          </a:extLst>
        </xdr:cNvPr>
        <xdr:cNvSpPr>
          <a:spLocks noChangeShapeType="1"/>
        </xdr:cNvSpPr>
      </xdr:nvSpPr>
      <xdr:spPr bwMode="auto">
        <a:xfrm>
          <a:off x="4587240" y="6512052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254</xdr:row>
      <xdr:rowOff>297180</xdr:rowOff>
    </xdr:from>
    <xdr:to>
      <xdr:col>18</xdr:col>
      <xdr:colOff>0</xdr:colOff>
      <xdr:row>254</xdr:row>
      <xdr:rowOff>297180</xdr:rowOff>
    </xdr:to>
    <xdr:sp macro="" textlink="">
      <xdr:nvSpPr>
        <xdr:cNvPr id="58000" name="Line 38">
          <a:extLst>
            <a:ext uri="{FF2B5EF4-FFF2-40B4-BE49-F238E27FC236}">
              <a16:creationId xmlns:a16="http://schemas.microsoft.com/office/drawing/2014/main" id="{4F0A2D2E-59DA-AB70-26F9-94FCAE05FD19}"/>
            </a:ext>
          </a:extLst>
        </xdr:cNvPr>
        <xdr:cNvSpPr>
          <a:spLocks noChangeShapeType="1"/>
        </xdr:cNvSpPr>
      </xdr:nvSpPr>
      <xdr:spPr bwMode="auto">
        <a:xfrm>
          <a:off x="4899660" y="6586728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283</xdr:row>
      <xdr:rowOff>0</xdr:rowOff>
    </xdr:from>
    <xdr:to>
      <xdr:col>18</xdr:col>
      <xdr:colOff>0</xdr:colOff>
      <xdr:row>287</xdr:row>
      <xdr:rowOff>0</xdr:rowOff>
    </xdr:to>
    <xdr:sp macro="" textlink="">
      <xdr:nvSpPr>
        <xdr:cNvPr id="58001" name="Rectangle 21">
          <a:extLst>
            <a:ext uri="{FF2B5EF4-FFF2-40B4-BE49-F238E27FC236}">
              <a16:creationId xmlns:a16="http://schemas.microsoft.com/office/drawing/2014/main" id="{44B4DF54-7772-43D3-208E-253775040B2B}"/>
            </a:ext>
          </a:extLst>
        </xdr:cNvPr>
        <xdr:cNvSpPr>
          <a:spLocks noChangeArrowheads="1"/>
        </xdr:cNvSpPr>
      </xdr:nvSpPr>
      <xdr:spPr bwMode="auto">
        <a:xfrm>
          <a:off x="0" y="73266300"/>
          <a:ext cx="6888480" cy="106680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285</xdr:row>
      <xdr:rowOff>0</xdr:rowOff>
    </xdr:from>
    <xdr:to>
      <xdr:col>18</xdr:col>
      <xdr:colOff>0</xdr:colOff>
      <xdr:row>285</xdr:row>
      <xdr:rowOff>0</xdr:rowOff>
    </xdr:to>
    <xdr:sp macro="" textlink="">
      <xdr:nvSpPr>
        <xdr:cNvPr id="58002" name="Line 22">
          <a:extLst>
            <a:ext uri="{FF2B5EF4-FFF2-40B4-BE49-F238E27FC236}">
              <a16:creationId xmlns:a16="http://schemas.microsoft.com/office/drawing/2014/main" id="{03081F99-48B4-9430-57C5-677B3501CB29}"/>
            </a:ext>
          </a:extLst>
        </xdr:cNvPr>
        <xdr:cNvSpPr>
          <a:spLocks noChangeShapeType="1"/>
        </xdr:cNvSpPr>
      </xdr:nvSpPr>
      <xdr:spPr bwMode="auto">
        <a:xfrm>
          <a:off x="0" y="737768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283</xdr:row>
      <xdr:rowOff>0</xdr:rowOff>
    </xdr:from>
    <xdr:to>
      <xdr:col>8</xdr:col>
      <xdr:colOff>0</xdr:colOff>
      <xdr:row>287</xdr:row>
      <xdr:rowOff>0</xdr:rowOff>
    </xdr:to>
    <xdr:sp macro="" textlink="">
      <xdr:nvSpPr>
        <xdr:cNvPr id="58003" name="Line 23">
          <a:extLst>
            <a:ext uri="{FF2B5EF4-FFF2-40B4-BE49-F238E27FC236}">
              <a16:creationId xmlns:a16="http://schemas.microsoft.com/office/drawing/2014/main" id="{547BE8CD-AC12-6336-4BF1-F0FDE527C74B}"/>
            </a:ext>
          </a:extLst>
        </xdr:cNvPr>
        <xdr:cNvSpPr>
          <a:spLocks noChangeShapeType="1"/>
        </xdr:cNvSpPr>
      </xdr:nvSpPr>
      <xdr:spPr bwMode="auto">
        <a:xfrm>
          <a:off x="3314700" y="7326630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283</xdr:row>
      <xdr:rowOff>0</xdr:rowOff>
    </xdr:from>
    <xdr:to>
      <xdr:col>10</xdr:col>
      <xdr:colOff>0</xdr:colOff>
      <xdr:row>287</xdr:row>
      <xdr:rowOff>0</xdr:rowOff>
    </xdr:to>
    <xdr:sp macro="" textlink="">
      <xdr:nvSpPr>
        <xdr:cNvPr id="58004" name="Line 24">
          <a:extLst>
            <a:ext uri="{FF2B5EF4-FFF2-40B4-BE49-F238E27FC236}">
              <a16:creationId xmlns:a16="http://schemas.microsoft.com/office/drawing/2014/main" id="{97681C6D-23FC-D368-0CB5-D63DAB534E29}"/>
            </a:ext>
          </a:extLst>
        </xdr:cNvPr>
        <xdr:cNvSpPr>
          <a:spLocks noChangeShapeType="1"/>
        </xdr:cNvSpPr>
      </xdr:nvSpPr>
      <xdr:spPr bwMode="auto">
        <a:xfrm>
          <a:off x="4587240" y="7326630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284</xdr:row>
      <xdr:rowOff>0</xdr:rowOff>
    </xdr:from>
    <xdr:to>
      <xdr:col>18</xdr:col>
      <xdr:colOff>0</xdr:colOff>
      <xdr:row>284</xdr:row>
      <xdr:rowOff>0</xdr:rowOff>
    </xdr:to>
    <xdr:sp macro="" textlink="">
      <xdr:nvSpPr>
        <xdr:cNvPr id="58005" name="Line 26">
          <a:extLst>
            <a:ext uri="{FF2B5EF4-FFF2-40B4-BE49-F238E27FC236}">
              <a16:creationId xmlns:a16="http://schemas.microsoft.com/office/drawing/2014/main" id="{324A5F2B-4121-DDBE-0265-40548B546FF6}"/>
            </a:ext>
          </a:extLst>
        </xdr:cNvPr>
        <xdr:cNvSpPr>
          <a:spLocks noChangeShapeType="1"/>
        </xdr:cNvSpPr>
      </xdr:nvSpPr>
      <xdr:spPr bwMode="auto">
        <a:xfrm>
          <a:off x="4587240" y="7345680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286</xdr:row>
      <xdr:rowOff>0</xdr:rowOff>
    </xdr:from>
    <xdr:to>
      <xdr:col>8</xdr:col>
      <xdr:colOff>0</xdr:colOff>
      <xdr:row>286</xdr:row>
      <xdr:rowOff>0</xdr:rowOff>
    </xdr:to>
    <xdr:sp macro="" textlink="">
      <xdr:nvSpPr>
        <xdr:cNvPr id="58006" name="Line 27">
          <a:extLst>
            <a:ext uri="{FF2B5EF4-FFF2-40B4-BE49-F238E27FC236}">
              <a16:creationId xmlns:a16="http://schemas.microsoft.com/office/drawing/2014/main" id="{9CE810C4-AB3D-4665-6EC3-3A5EC7DC2EA4}"/>
            </a:ext>
          </a:extLst>
        </xdr:cNvPr>
        <xdr:cNvSpPr>
          <a:spLocks noChangeShapeType="1"/>
        </xdr:cNvSpPr>
      </xdr:nvSpPr>
      <xdr:spPr bwMode="auto">
        <a:xfrm>
          <a:off x="0" y="739673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286</xdr:row>
      <xdr:rowOff>0</xdr:rowOff>
    </xdr:from>
    <xdr:to>
      <xdr:col>18</xdr:col>
      <xdr:colOff>0</xdr:colOff>
      <xdr:row>286</xdr:row>
      <xdr:rowOff>0</xdr:rowOff>
    </xdr:to>
    <xdr:sp macro="" textlink="">
      <xdr:nvSpPr>
        <xdr:cNvPr id="58007" name="Line 28">
          <a:extLst>
            <a:ext uri="{FF2B5EF4-FFF2-40B4-BE49-F238E27FC236}">
              <a16:creationId xmlns:a16="http://schemas.microsoft.com/office/drawing/2014/main" id="{CB83C6BB-F2F0-07F6-3B9C-C476FC5C18F2}"/>
            </a:ext>
          </a:extLst>
        </xdr:cNvPr>
        <xdr:cNvSpPr>
          <a:spLocks noChangeShapeType="1"/>
        </xdr:cNvSpPr>
      </xdr:nvSpPr>
      <xdr:spPr bwMode="auto">
        <a:xfrm>
          <a:off x="4587240" y="739673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290</xdr:row>
      <xdr:rowOff>0</xdr:rowOff>
    </xdr:from>
    <xdr:to>
      <xdr:col>18</xdr:col>
      <xdr:colOff>0</xdr:colOff>
      <xdr:row>314</xdr:row>
      <xdr:rowOff>0</xdr:rowOff>
    </xdr:to>
    <xdr:sp macro="" textlink="">
      <xdr:nvSpPr>
        <xdr:cNvPr id="58008" name="Rectangle 29">
          <a:extLst>
            <a:ext uri="{FF2B5EF4-FFF2-40B4-BE49-F238E27FC236}">
              <a16:creationId xmlns:a16="http://schemas.microsoft.com/office/drawing/2014/main" id="{0D313B8C-1DBC-60E5-C14E-D366F592C55A}"/>
            </a:ext>
          </a:extLst>
        </xdr:cNvPr>
        <xdr:cNvSpPr>
          <a:spLocks noChangeArrowheads="1"/>
        </xdr:cNvSpPr>
      </xdr:nvSpPr>
      <xdr:spPr bwMode="auto">
        <a:xfrm>
          <a:off x="0" y="75049380"/>
          <a:ext cx="6888480" cy="635508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284</xdr:row>
      <xdr:rowOff>0</xdr:rowOff>
    </xdr:from>
    <xdr:to>
      <xdr:col>8</xdr:col>
      <xdr:colOff>0</xdr:colOff>
      <xdr:row>284</xdr:row>
      <xdr:rowOff>0</xdr:rowOff>
    </xdr:to>
    <xdr:sp macro="" textlink="">
      <xdr:nvSpPr>
        <xdr:cNvPr id="58009" name="Line 30">
          <a:extLst>
            <a:ext uri="{FF2B5EF4-FFF2-40B4-BE49-F238E27FC236}">
              <a16:creationId xmlns:a16="http://schemas.microsoft.com/office/drawing/2014/main" id="{1D2E51EB-56CE-E3FF-5146-B03A1FBBF87A}"/>
            </a:ext>
          </a:extLst>
        </xdr:cNvPr>
        <xdr:cNvSpPr>
          <a:spLocks noChangeShapeType="1"/>
        </xdr:cNvSpPr>
      </xdr:nvSpPr>
      <xdr:spPr bwMode="auto">
        <a:xfrm>
          <a:off x="0" y="7345680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292</xdr:row>
      <xdr:rowOff>0</xdr:rowOff>
    </xdr:from>
    <xdr:to>
      <xdr:col>18</xdr:col>
      <xdr:colOff>0</xdr:colOff>
      <xdr:row>292</xdr:row>
      <xdr:rowOff>0</xdr:rowOff>
    </xdr:to>
    <xdr:sp macro="" textlink="">
      <xdr:nvSpPr>
        <xdr:cNvPr id="58010" name="Line 34">
          <a:extLst>
            <a:ext uri="{FF2B5EF4-FFF2-40B4-BE49-F238E27FC236}">
              <a16:creationId xmlns:a16="http://schemas.microsoft.com/office/drawing/2014/main" id="{45B322A4-D727-9142-EFF8-EB4F90C86998}"/>
            </a:ext>
          </a:extLst>
        </xdr:cNvPr>
        <xdr:cNvSpPr>
          <a:spLocks noChangeShapeType="1"/>
        </xdr:cNvSpPr>
      </xdr:nvSpPr>
      <xdr:spPr bwMode="auto">
        <a:xfrm>
          <a:off x="0" y="756361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294</xdr:row>
      <xdr:rowOff>0</xdr:rowOff>
    </xdr:from>
    <xdr:to>
      <xdr:col>18</xdr:col>
      <xdr:colOff>0</xdr:colOff>
      <xdr:row>294</xdr:row>
      <xdr:rowOff>0</xdr:rowOff>
    </xdr:to>
    <xdr:sp macro="" textlink="">
      <xdr:nvSpPr>
        <xdr:cNvPr id="58011" name="Line 35">
          <a:extLst>
            <a:ext uri="{FF2B5EF4-FFF2-40B4-BE49-F238E27FC236}">
              <a16:creationId xmlns:a16="http://schemas.microsoft.com/office/drawing/2014/main" id="{49C7D560-A8F9-6DFD-0C15-5F8C00BDD453}"/>
            </a:ext>
          </a:extLst>
        </xdr:cNvPr>
        <xdr:cNvSpPr>
          <a:spLocks noChangeShapeType="1"/>
        </xdr:cNvSpPr>
      </xdr:nvSpPr>
      <xdr:spPr bwMode="auto">
        <a:xfrm>
          <a:off x="0" y="762228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288</xdr:row>
      <xdr:rowOff>297180</xdr:rowOff>
    </xdr:from>
    <xdr:to>
      <xdr:col>18</xdr:col>
      <xdr:colOff>0</xdr:colOff>
      <xdr:row>288</xdr:row>
      <xdr:rowOff>297180</xdr:rowOff>
    </xdr:to>
    <xdr:sp macro="" textlink="">
      <xdr:nvSpPr>
        <xdr:cNvPr id="58012" name="Line 38">
          <a:extLst>
            <a:ext uri="{FF2B5EF4-FFF2-40B4-BE49-F238E27FC236}">
              <a16:creationId xmlns:a16="http://schemas.microsoft.com/office/drawing/2014/main" id="{F599E4C8-5DDA-3A11-9F10-110D0182E945}"/>
            </a:ext>
          </a:extLst>
        </xdr:cNvPr>
        <xdr:cNvSpPr>
          <a:spLocks noChangeShapeType="1"/>
        </xdr:cNvSpPr>
      </xdr:nvSpPr>
      <xdr:spPr bwMode="auto">
        <a:xfrm>
          <a:off x="4899660" y="7471410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296</xdr:row>
      <xdr:rowOff>0</xdr:rowOff>
    </xdr:from>
    <xdr:to>
      <xdr:col>18</xdr:col>
      <xdr:colOff>0</xdr:colOff>
      <xdr:row>296</xdr:row>
      <xdr:rowOff>0</xdr:rowOff>
    </xdr:to>
    <xdr:sp macro="" textlink="">
      <xdr:nvSpPr>
        <xdr:cNvPr id="58013" name="Line 41">
          <a:extLst>
            <a:ext uri="{FF2B5EF4-FFF2-40B4-BE49-F238E27FC236}">
              <a16:creationId xmlns:a16="http://schemas.microsoft.com/office/drawing/2014/main" id="{0919B764-8851-A783-6787-8E39C121B952}"/>
            </a:ext>
          </a:extLst>
        </xdr:cNvPr>
        <xdr:cNvSpPr>
          <a:spLocks noChangeShapeType="1"/>
        </xdr:cNvSpPr>
      </xdr:nvSpPr>
      <xdr:spPr bwMode="auto">
        <a:xfrm>
          <a:off x="0" y="767410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298</xdr:row>
      <xdr:rowOff>0</xdr:rowOff>
    </xdr:from>
    <xdr:to>
      <xdr:col>18</xdr:col>
      <xdr:colOff>0</xdr:colOff>
      <xdr:row>298</xdr:row>
      <xdr:rowOff>0</xdr:rowOff>
    </xdr:to>
    <xdr:sp macro="" textlink="">
      <xdr:nvSpPr>
        <xdr:cNvPr id="58014" name="Line 42">
          <a:extLst>
            <a:ext uri="{FF2B5EF4-FFF2-40B4-BE49-F238E27FC236}">
              <a16:creationId xmlns:a16="http://schemas.microsoft.com/office/drawing/2014/main" id="{FE79D33F-9340-DC96-F402-EE058F8E52E2}"/>
            </a:ext>
          </a:extLst>
        </xdr:cNvPr>
        <xdr:cNvSpPr>
          <a:spLocks noChangeShapeType="1"/>
        </xdr:cNvSpPr>
      </xdr:nvSpPr>
      <xdr:spPr bwMode="auto">
        <a:xfrm>
          <a:off x="0" y="772591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300</xdr:row>
      <xdr:rowOff>0</xdr:rowOff>
    </xdr:from>
    <xdr:to>
      <xdr:col>18</xdr:col>
      <xdr:colOff>0</xdr:colOff>
      <xdr:row>300</xdr:row>
      <xdr:rowOff>0</xdr:rowOff>
    </xdr:to>
    <xdr:sp macro="" textlink="">
      <xdr:nvSpPr>
        <xdr:cNvPr id="58015" name="Line 43">
          <a:extLst>
            <a:ext uri="{FF2B5EF4-FFF2-40B4-BE49-F238E27FC236}">
              <a16:creationId xmlns:a16="http://schemas.microsoft.com/office/drawing/2014/main" id="{507E5FCA-6060-605E-5104-4E947431DBE6}"/>
            </a:ext>
          </a:extLst>
        </xdr:cNvPr>
        <xdr:cNvSpPr>
          <a:spLocks noChangeShapeType="1"/>
        </xdr:cNvSpPr>
      </xdr:nvSpPr>
      <xdr:spPr bwMode="auto">
        <a:xfrm>
          <a:off x="0" y="77777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300</xdr:row>
      <xdr:rowOff>0</xdr:rowOff>
    </xdr:from>
    <xdr:to>
      <xdr:col>18</xdr:col>
      <xdr:colOff>0</xdr:colOff>
      <xdr:row>300</xdr:row>
      <xdr:rowOff>0</xdr:rowOff>
    </xdr:to>
    <xdr:sp macro="" textlink="">
      <xdr:nvSpPr>
        <xdr:cNvPr id="58016" name="Line 44">
          <a:extLst>
            <a:ext uri="{FF2B5EF4-FFF2-40B4-BE49-F238E27FC236}">
              <a16:creationId xmlns:a16="http://schemas.microsoft.com/office/drawing/2014/main" id="{D3FDD903-ADDA-7868-0F5B-7603BC58A53E}"/>
            </a:ext>
          </a:extLst>
        </xdr:cNvPr>
        <xdr:cNvSpPr>
          <a:spLocks noChangeShapeType="1"/>
        </xdr:cNvSpPr>
      </xdr:nvSpPr>
      <xdr:spPr bwMode="auto">
        <a:xfrm>
          <a:off x="0" y="777773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302</xdr:row>
      <xdr:rowOff>0</xdr:rowOff>
    </xdr:from>
    <xdr:to>
      <xdr:col>18</xdr:col>
      <xdr:colOff>0</xdr:colOff>
      <xdr:row>302</xdr:row>
      <xdr:rowOff>0</xdr:rowOff>
    </xdr:to>
    <xdr:sp macro="" textlink="">
      <xdr:nvSpPr>
        <xdr:cNvPr id="58017" name="Line 45">
          <a:extLst>
            <a:ext uri="{FF2B5EF4-FFF2-40B4-BE49-F238E27FC236}">
              <a16:creationId xmlns:a16="http://schemas.microsoft.com/office/drawing/2014/main" id="{2F5D6A38-A01D-553C-C892-2F7ABC59D886}"/>
            </a:ext>
          </a:extLst>
        </xdr:cNvPr>
        <xdr:cNvSpPr>
          <a:spLocks noChangeShapeType="1"/>
        </xdr:cNvSpPr>
      </xdr:nvSpPr>
      <xdr:spPr bwMode="auto">
        <a:xfrm>
          <a:off x="0" y="782955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304</xdr:row>
      <xdr:rowOff>0</xdr:rowOff>
    </xdr:from>
    <xdr:to>
      <xdr:col>18</xdr:col>
      <xdr:colOff>0</xdr:colOff>
      <xdr:row>304</xdr:row>
      <xdr:rowOff>0</xdr:rowOff>
    </xdr:to>
    <xdr:sp macro="" textlink="">
      <xdr:nvSpPr>
        <xdr:cNvPr id="58018" name="Line 47">
          <a:extLst>
            <a:ext uri="{FF2B5EF4-FFF2-40B4-BE49-F238E27FC236}">
              <a16:creationId xmlns:a16="http://schemas.microsoft.com/office/drawing/2014/main" id="{04A7A249-C35E-BEB3-A3EE-24506E48E375}"/>
            </a:ext>
          </a:extLst>
        </xdr:cNvPr>
        <xdr:cNvSpPr>
          <a:spLocks noChangeShapeType="1"/>
        </xdr:cNvSpPr>
      </xdr:nvSpPr>
      <xdr:spPr bwMode="auto">
        <a:xfrm>
          <a:off x="0" y="788136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306</xdr:row>
      <xdr:rowOff>0</xdr:rowOff>
    </xdr:from>
    <xdr:to>
      <xdr:col>18</xdr:col>
      <xdr:colOff>0</xdr:colOff>
      <xdr:row>306</xdr:row>
      <xdr:rowOff>0</xdr:rowOff>
    </xdr:to>
    <xdr:sp macro="" textlink="">
      <xdr:nvSpPr>
        <xdr:cNvPr id="58019" name="Line 48">
          <a:extLst>
            <a:ext uri="{FF2B5EF4-FFF2-40B4-BE49-F238E27FC236}">
              <a16:creationId xmlns:a16="http://schemas.microsoft.com/office/drawing/2014/main" id="{E5DE6A0D-7F1A-92A9-D173-0A76515E6F69}"/>
            </a:ext>
          </a:extLst>
        </xdr:cNvPr>
        <xdr:cNvSpPr>
          <a:spLocks noChangeShapeType="1"/>
        </xdr:cNvSpPr>
      </xdr:nvSpPr>
      <xdr:spPr bwMode="auto">
        <a:xfrm>
          <a:off x="0" y="793318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308</xdr:row>
      <xdr:rowOff>0</xdr:rowOff>
    </xdr:from>
    <xdr:to>
      <xdr:col>18</xdr:col>
      <xdr:colOff>0</xdr:colOff>
      <xdr:row>308</xdr:row>
      <xdr:rowOff>0</xdr:rowOff>
    </xdr:to>
    <xdr:sp macro="" textlink="">
      <xdr:nvSpPr>
        <xdr:cNvPr id="58020" name="Line 49">
          <a:extLst>
            <a:ext uri="{FF2B5EF4-FFF2-40B4-BE49-F238E27FC236}">
              <a16:creationId xmlns:a16="http://schemas.microsoft.com/office/drawing/2014/main" id="{947A8576-18C6-11F7-38B7-CF53F58AB5C6}"/>
            </a:ext>
          </a:extLst>
        </xdr:cNvPr>
        <xdr:cNvSpPr>
          <a:spLocks noChangeShapeType="1"/>
        </xdr:cNvSpPr>
      </xdr:nvSpPr>
      <xdr:spPr bwMode="auto">
        <a:xfrm>
          <a:off x="0" y="798499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310</xdr:row>
      <xdr:rowOff>0</xdr:rowOff>
    </xdr:from>
    <xdr:to>
      <xdr:col>18</xdr:col>
      <xdr:colOff>0</xdr:colOff>
      <xdr:row>310</xdr:row>
      <xdr:rowOff>0</xdr:rowOff>
    </xdr:to>
    <xdr:sp macro="" textlink="">
      <xdr:nvSpPr>
        <xdr:cNvPr id="58021" name="Line 50">
          <a:extLst>
            <a:ext uri="{FF2B5EF4-FFF2-40B4-BE49-F238E27FC236}">
              <a16:creationId xmlns:a16="http://schemas.microsoft.com/office/drawing/2014/main" id="{584060B5-3259-365E-7425-8AE4BF9FB636}"/>
            </a:ext>
          </a:extLst>
        </xdr:cNvPr>
        <xdr:cNvSpPr>
          <a:spLocks noChangeShapeType="1"/>
        </xdr:cNvSpPr>
      </xdr:nvSpPr>
      <xdr:spPr bwMode="auto">
        <a:xfrm>
          <a:off x="0" y="803681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0</xdr:rowOff>
    </xdr:from>
    <xdr:to>
      <xdr:col>2</xdr:col>
      <xdr:colOff>0</xdr:colOff>
      <xdr:row>314</xdr:row>
      <xdr:rowOff>0</xdr:rowOff>
    </xdr:to>
    <xdr:sp macro="" textlink="">
      <xdr:nvSpPr>
        <xdr:cNvPr id="58022" name="Line 51">
          <a:extLst>
            <a:ext uri="{FF2B5EF4-FFF2-40B4-BE49-F238E27FC236}">
              <a16:creationId xmlns:a16="http://schemas.microsoft.com/office/drawing/2014/main" id="{7DB20737-596D-02E6-1185-045DEAD5F58B}"/>
            </a:ext>
          </a:extLst>
        </xdr:cNvPr>
        <xdr:cNvSpPr>
          <a:spLocks noChangeShapeType="1"/>
        </xdr:cNvSpPr>
      </xdr:nvSpPr>
      <xdr:spPr bwMode="auto">
        <a:xfrm>
          <a:off x="426720" y="7504938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290</xdr:row>
      <xdr:rowOff>0</xdr:rowOff>
    </xdr:from>
    <xdr:to>
      <xdr:col>4</xdr:col>
      <xdr:colOff>0</xdr:colOff>
      <xdr:row>314</xdr:row>
      <xdr:rowOff>0</xdr:rowOff>
    </xdr:to>
    <xdr:sp macro="" textlink="">
      <xdr:nvSpPr>
        <xdr:cNvPr id="58023" name="Line 52">
          <a:extLst>
            <a:ext uri="{FF2B5EF4-FFF2-40B4-BE49-F238E27FC236}">
              <a16:creationId xmlns:a16="http://schemas.microsoft.com/office/drawing/2014/main" id="{9EDC67A9-8584-658E-F30D-2A08E746EBA2}"/>
            </a:ext>
          </a:extLst>
        </xdr:cNvPr>
        <xdr:cNvSpPr>
          <a:spLocks noChangeShapeType="1"/>
        </xdr:cNvSpPr>
      </xdr:nvSpPr>
      <xdr:spPr bwMode="auto">
        <a:xfrm>
          <a:off x="2026920" y="7504938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290</xdr:row>
      <xdr:rowOff>0</xdr:rowOff>
    </xdr:from>
    <xdr:to>
      <xdr:col>9</xdr:col>
      <xdr:colOff>0</xdr:colOff>
      <xdr:row>314</xdr:row>
      <xdr:rowOff>0</xdr:rowOff>
    </xdr:to>
    <xdr:sp macro="" textlink="">
      <xdr:nvSpPr>
        <xdr:cNvPr id="58024" name="Line 53">
          <a:extLst>
            <a:ext uri="{FF2B5EF4-FFF2-40B4-BE49-F238E27FC236}">
              <a16:creationId xmlns:a16="http://schemas.microsoft.com/office/drawing/2014/main" id="{6BC6AC43-663E-DCD2-6482-8ECD232AB327}"/>
            </a:ext>
          </a:extLst>
        </xdr:cNvPr>
        <xdr:cNvSpPr>
          <a:spLocks noChangeShapeType="1"/>
        </xdr:cNvSpPr>
      </xdr:nvSpPr>
      <xdr:spPr bwMode="auto">
        <a:xfrm>
          <a:off x="4015740" y="7504938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290</xdr:row>
      <xdr:rowOff>0</xdr:rowOff>
    </xdr:from>
    <xdr:to>
      <xdr:col>10</xdr:col>
      <xdr:colOff>0</xdr:colOff>
      <xdr:row>314</xdr:row>
      <xdr:rowOff>0</xdr:rowOff>
    </xdr:to>
    <xdr:sp macro="" textlink="">
      <xdr:nvSpPr>
        <xdr:cNvPr id="58025" name="Line 54">
          <a:extLst>
            <a:ext uri="{FF2B5EF4-FFF2-40B4-BE49-F238E27FC236}">
              <a16:creationId xmlns:a16="http://schemas.microsoft.com/office/drawing/2014/main" id="{1DE3074B-EA9C-6CCA-732B-76C2DA42EE00}"/>
            </a:ext>
          </a:extLst>
        </xdr:cNvPr>
        <xdr:cNvSpPr>
          <a:spLocks noChangeShapeType="1"/>
        </xdr:cNvSpPr>
      </xdr:nvSpPr>
      <xdr:spPr bwMode="auto">
        <a:xfrm>
          <a:off x="4587240" y="7504938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290</xdr:row>
      <xdr:rowOff>0</xdr:rowOff>
    </xdr:from>
    <xdr:to>
      <xdr:col>12</xdr:col>
      <xdr:colOff>0</xdr:colOff>
      <xdr:row>314</xdr:row>
      <xdr:rowOff>0</xdr:rowOff>
    </xdr:to>
    <xdr:sp macro="" textlink="">
      <xdr:nvSpPr>
        <xdr:cNvPr id="58026" name="Line 55">
          <a:extLst>
            <a:ext uri="{FF2B5EF4-FFF2-40B4-BE49-F238E27FC236}">
              <a16:creationId xmlns:a16="http://schemas.microsoft.com/office/drawing/2014/main" id="{5BE9CD03-FAAE-2DF3-7EE9-CFCAF9479453}"/>
            </a:ext>
          </a:extLst>
        </xdr:cNvPr>
        <xdr:cNvSpPr>
          <a:spLocks noChangeShapeType="1"/>
        </xdr:cNvSpPr>
      </xdr:nvSpPr>
      <xdr:spPr bwMode="auto">
        <a:xfrm>
          <a:off x="5570220" y="7504938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304</xdr:row>
      <xdr:rowOff>0</xdr:rowOff>
    </xdr:from>
    <xdr:to>
      <xdr:col>18</xdr:col>
      <xdr:colOff>0</xdr:colOff>
      <xdr:row>304</xdr:row>
      <xdr:rowOff>0</xdr:rowOff>
    </xdr:to>
    <xdr:sp macro="" textlink="">
      <xdr:nvSpPr>
        <xdr:cNvPr id="58027" name="Line 65">
          <a:extLst>
            <a:ext uri="{FF2B5EF4-FFF2-40B4-BE49-F238E27FC236}">
              <a16:creationId xmlns:a16="http://schemas.microsoft.com/office/drawing/2014/main" id="{0F0C367A-B380-7A64-ABF3-A022FFB88273}"/>
            </a:ext>
          </a:extLst>
        </xdr:cNvPr>
        <xdr:cNvSpPr>
          <a:spLocks noChangeShapeType="1"/>
        </xdr:cNvSpPr>
      </xdr:nvSpPr>
      <xdr:spPr bwMode="auto">
        <a:xfrm>
          <a:off x="0" y="788136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306</xdr:row>
      <xdr:rowOff>0</xdr:rowOff>
    </xdr:from>
    <xdr:to>
      <xdr:col>18</xdr:col>
      <xdr:colOff>0</xdr:colOff>
      <xdr:row>306</xdr:row>
      <xdr:rowOff>0</xdr:rowOff>
    </xdr:to>
    <xdr:sp macro="" textlink="">
      <xdr:nvSpPr>
        <xdr:cNvPr id="58028" name="Line 66">
          <a:extLst>
            <a:ext uri="{FF2B5EF4-FFF2-40B4-BE49-F238E27FC236}">
              <a16:creationId xmlns:a16="http://schemas.microsoft.com/office/drawing/2014/main" id="{24C82276-5F76-1FB1-EED8-46835AF9A67A}"/>
            </a:ext>
          </a:extLst>
        </xdr:cNvPr>
        <xdr:cNvSpPr>
          <a:spLocks noChangeShapeType="1"/>
        </xdr:cNvSpPr>
      </xdr:nvSpPr>
      <xdr:spPr bwMode="auto">
        <a:xfrm>
          <a:off x="0" y="793318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308</xdr:row>
      <xdr:rowOff>0</xdr:rowOff>
    </xdr:from>
    <xdr:to>
      <xdr:col>18</xdr:col>
      <xdr:colOff>0</xdr:colOff>
      <xdr:row>308</xdr:row>
      <xdr:rowOff>0</xdr:rowOff>
    </xdr:to>
    <xdr:sp macro="" textlink="">
      <xdr:nvSpPr>
        <xdr:cNvPr id="58029" name="Line 67">
          <a:extLst>
            <a:ext uri="{FF2B5EF4-FFF2-40B4-BE49-F238E27FC236}">
              <a16:creationId xmlns:a16="http://schemas.microsoft.com/office/drawing/2014/main" id="{6504B0FA-0F00-1FB7-3775-A8FC496DDF25}"/>
            </a:ext>
          </a:extLst>
        </xdr:cNvPr>
        <xdr:cNvSpPr>
          <a:spLocks noChangeShapeType="1"/>
        </xdr:cNvSpPr>
      </xdr:nvSpPr>
      <xdr:spPr bwMode="auto">
        <a:xfrm>
          <a:off x="0" y="798499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308</xdr:row>
      <xdr:rowOff>0</xdr:rowOff>
    </xdr:from>
    <xdr:to>
      <xdr:col>18</xdr:col>
      <xdr:colOff>0</xdr:colOff>
      <xdr:row>308</xdr:row>
      <xdr:rowOff>0</xdr:rowOff>
    </xdr:to>
    <xdr:sp macro="" textlink="">
      <xdr:nvSpPr>
        <xdr:cNvPr id="58030" name="Line 68">
          <a:extLst>
            <a:ext uri="{FF2B5EF4-FFF2-40B4-BE49-F238E27FC236}">
              <a16:creationId xmlns:a16="http://schemas.microsoft.com/office/drawing/2014/main" id="{CF5DA516-3451-EE60-9327-64D04A235EF7}"/>
            </a:ext>
          </a:extLst>
        </xdr:cNvPr>
        <xdr:cNvSpPr>
          <a:spLocks noChangeShapeType="1"/>
        </xdr:cNvSpPr>
      </xdr:nvSpPr>
      <xdr:spPr bwMode="auto">
        <a:xfrm>
          <a:off x="0" y="798499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310</xdr:row>
      <xdr:rowOff>0</xdr:rowOff>
    </xdr:from>
    <xdr:to>
      <xdr:col>18</xdr:col>
      <xdr:colOff>0</xdr:colOff>
      <xdr:row>310</xdr:row>
      <xdr:rowOff>0</xdr:rowOff>
    </xdr:to>
    <xdr:sp macro="" textlink="">
      <xdr:nvSpPr>
        <xdr:cNvPr id="58031" name="Line 69">
          <a:extLst>
            <a:ext uri="{FF2B5EF4-FFF2-40B4-BE49-F238E27FC236}">
              <a16:creationId xmlns:a16="http://schemas.microsoft.com/office/drawing/2014/main" id="{47C9ACD6-F403-FBE7-23CF-124EF9A365AD}"/>
            </a:ext>
          </a:extLst>
        </xdr:cNvPr>
        <xdr:cNvSpPr>
          <a:spLocks noChangeShapeType="1"/>
        </xdr:cNvSpPr>
      </xdr:nvSpPr>
      <xdr:spPr bwMode="auto">
        <a:xfrm>
          <a:off x="0" y="803681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304</xdr:row>
      <xdr:rowOff>0</xdr:rowOff>
    </xdr:from>
    <xdr:to>
      <xdr:col>18</xdr:col>
      <xdr:colOff>0</xdr:colOff>
      <xdr:row>304</xdr:row>
      <xdr:rowOff>0</xdr:rowOff>
    </xdr:to>
    <xdr:sp macro="" textlink="">
      <xdr:nvSpPr>
        <xdr:cNvPr id="58032" name="Line 70">
          <a:extLst>
            <a:ext uri="{FF2B5EF4-FFF2-40B4-BE49-F238E27FC236}">
              <a16:creationId xmlns:a16="http://schemas.microsoft.com/office/drawing/2014/main" id="{F2C82A2F-B7BE-BFAC-DCD0-3338838CA60B}"/>
            </a:ext>
          </a:extLst>
        </xdr:cNvPr>
        <xdr:cNvSpPr>
          <a:spLocks noChangeShapeType="1"/>
        </xdr:cNvSpPr>
      </xdr:nvSpPr>
      <xdr:spPr bwMode="auto">
        <a:xfrm>
          <a:off x="0" y="788136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306</xdr:row>
      <xdr:rowOff>0</xdr:rowOff>
    </xdr:from>
    <xdr:to>
      <xdr:col>18</xdr:col>
      <xdr:colOff>0</xdr:colOff>
      <xdr:row>306</xdr:row>
      <xdr:rowOff>0</xdr:rowOff>
    </xdr:to>
    <xdr:sp macro="" textlink="">
      <xdr:nvSpPr>
        <xdr:cNvPr id="58033" name="Line 71">
          <a:extLst>
            <a:ext uri="{FF2B5EF4-FFF2-40B4-BE49-F238E27FC236}">
              <a16:creationId xmlns:a16="http://schemas.microsoft.com/office/drawing/2014/main" id="{68928901-41F6-6953-6EF4-7E1BB9842053}"/>
            </a:ext>
          </a:extLst>
        </xdr:cNvPr>
        <xdr:cNvSpPr>
          <a:spLocks noChangeShapeType="1"/>
        </xdr:cNvSpPr>
      </xdr:nvSpPr>
      <xdr:spPr bwMode="auto">
        <a:xfrm>
          <a:off x="0" y="793318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308</xdr:row>
      <xdr:rowOff>0</xdr:rowOff>
    </xdr:from>
    <xdr:to>
      <xdr:col>18</xdr:col>
      <xdr:colOff>0</xdr:colOff>
      <xdr:row>308</xdr:row>
      <xdr:rowOff>0</xdr:rowOff>
    </xdr:to>
    <xdr:sp macro="" textlink="">
      <xdr:nvSpPr>
        <xdr:cNvPr id="58034" name="Line 72">
          <a:extLst>
            <a:ext uri="{FF2B5EF4-FFF2-40B4-BE49-F238E27FC236}">
              <a16:creationId xmlns:a16="http://schemas.microsoft.com/office/drawing/2014/main" id="{E3398FC1-48E5-D177-002F-E23268D38D83}"/>
            </a:ext>
          </a:extLst>
        </xdr:cNvPr>
        <xdr:cNvSpPr>
          <a:spLocks noChangeShapeType="1"/>
        </xdr:cNvSpPr>
      </xdr:nvSpPr>
      <xdr:spPr bwMode="auto">
        <a:xfrm>
          <a:off x="0" y="798499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308</xdr:row>
      <xdr:rowOff>0</xdr:rowOff>
    </xdr:from>
    <xdr:to>
      <xdr:col>18</xdr:col>
      <xdr:colOff>0</xdr:colOff>
      <xdr:row>308</xdr:row>
      <xdr:rowOff>0</xdr:rowOff>
    </xdr:to>
    <xdr:sp macro="" textlink="">
      <xdr:nvSpPr>
        <xdr:cNvPr id="58035" name="Line 73">
          <a:extLst>
            <a:ext uri="{FF2B5EF4-FFF2-40B4-BE49-F238E27FC236}">
              <a16:creationId xmlns:a16="http://schemas.microsoft.com/office/drawing/2014/main" id="{C340EB44-2E0D-ECE6-02D2-619E96E5314F}"/>
            </a:ext>
          </a:extLst>
        </xdr:cNvPr>
        <xdr:cNvSpPr>
          <a:spLocks noChangeShapeType="1"/>
        </xdr:cNvSpPr>
      </xdr:nvSpPr>
      <xdr:spPr bwMode="auto">
        <a:xfrm>
          <a:off x="0" y="798499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310</xdr:row>
      <xdr:rowOff>0</xdr:rowOff>
    </xdr:from>
    <xdr:to>
      <xdr:col>18</xdr:col>
      <xdr:colOff>0</xdr:colOff>
      <xdr:row>310</xdr:row>
      <xdr:rowOff>0</xdr:rowOff>
    </xdr:to>
    <xdr:sp macro="" textlink="">
      <xdr:nvSpPr>
        <xdr:cNvPr id="58036" name="Line 74">
          <a:extLst>
            <a:ext uri="{FF2B5EF4-FFF2-40B4-BE49-F238E27FC236}">
              <a16:creationId xmlns:a16="http://schemas.microsoft.com/office/drawing/2014/main" id="{47ABBC68-1369-2B5C-0E0F-9D87309C2E7F}"/>
            </a:ext>
          </a:extLst>
        </xdr:cNvPr>
        <xdr:cNvSpPr>
          <a:spLocks noChangeShapeType="1"/>
        </xdr:cNvSpPr>
      </xdr:nvSpPr>
      <xdr:spPr bwMode="auto">
        <a:xfrm>
          <a:off x="0" y="803681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312</xdr:row>
      <xdr:rowOff>0</xdr:rowOff>
    </xdr:from>
    <xdr:to>
      <xdr:col>18</xdr:col>
      <xdr:colOff>0</xdr:colOff>
      <xdr:row>312</xdr:row>
      <xdr:rowOff>0</xdr:rowOff>
    </xdr:to>
    <xdr:sp macro="" textlink="">
      <xdr:nvSpPr>
        <xdr:cNvPr id="58037" name="Line 75">
          <a:extLst>
            <a:ext uri="{FF2B5EF4-FFF2-40B4-BE49-F238E27FC236}">
              <a16:creationId xmlns:a16="http://schemas.microsoft.com/office/drawing/2014/main" id="{80B68520-E8F7-EECA-DED5-12BFFFFD86A8}"/>
            </a:ext>
          </a:extLst>
        </xdr:cNvPr>
        <xdr:cNvSpPr>
          <a:spLocks noChangeShapeType="1"/>
        </xdr:cNvSpPr>
      </xdr:nvSpPr>
      <xdr:spPr bwMode="auto">
        <a:xfrm>
          <a:off x="0" y="808863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286</xdr:row>
      <xdr:rowOff>0</xdr:rowOff>
    </xdr:from>
    <xdr:to>
      <xdr:col>8</xdr:col>
      <xdr:colOff>0</xdr:colOff>
      <xdr:row>286</xdr:row>
      <xdr:rowOff>0</xdr:rowOff>
    </xdr:to>
    <xdr:sp macro="" textlink="">
      <xdr:nvSpPr>
        <xdr:cNvPr id="58038" name="Line 27">
          <a:extLst>
            <a:ext uri="{FF2B5EF4-FFF2-40B4-BE49-F238E27FC236}">
              <a16:creationId xmlns:a16="http://schemas.microsoft.com/office/drawing/2014/main" id="{4E4A333F-CBED-03FC-0744-DD0D3DD73CD3}"/>
            </a:ext>
          </a:extLst>
        </xdr:cNvPr>
        <xdr:cNvSpPr>
          <a:spLocks noChangeShapeType="1"/>
        </xdr:cNvSpPr>
      </xdr:nvSpPr>
      <xdr:spPr bwMode="auto">
        <a:xfrm>
          <a:off x="0" y="7396734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286</xdr:row>
      <xdr:rowOff>0</xdr:rowOff>
    </xdr:from>
    <xdr:to>
      <xdr:col>18</xdr:col>
      <xdr:colOff>0</xdr:colOff>
      <xdr:row>286</xdr:row>
      <xdr:rowOff>0</xdr:rowOff>
    </xdr:to>
    <xdr:sp macro="" textlink="">
      <xdr:nvSpPr>
        <xdr:cNvPr id="58039" name="Line 28">
          <a:extLst>
            <a:ext uri="{FF2B5EF4-FFF2-40B4-BE49-F238E27FC236}">
              <a16:creationId xmlns:a16="http://schemas.microsoft.com/office/drawing/2014/main" id="{B19C2AA2-143A-B3FD-6E69-9252AAC41472}"/>
            </a:ext>
          </a:extLst>
        </xdr:cNvPr>
        <xdr:cNvSpPr>
          <a:spLocks noChangeShapeType="1"/>
        </xdr:cNvSpPr>
      </xdr:nvSpPr>
      <xdr:spPr bwMode="auto">
        <a:xfrm>
          <a:off x="4587240" y="7396734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288</xdr:row>
      <xdr:rowOff>297180</xdr:rowOff>
    </xdr:from>
    <xdr:to>
      <xdr:col>18</xdr:col>
      <xdr:colOff>0</xdr:colOff>
      <xdr:row>288</xdr:row>
      <xdr:rowOff>297180</xdr:rowOff>
    </xdr:to>
    <xdr:sp macro="" textlink="">
      <xdr:nvSpPr>
        <xdr:cNvPr id="58040" name="Line 38">
          <a:extLst>
            <a:ext uri="{FF2B5EF4-FFF2-40B4-BE49-F238E27FC236}">
              <a16:creationId xmlns:a16="http://schemas.microsoft.com/office/drawing/2014/main" id="{5D12ABE9-468C-B4C6-3ADB-A9E7061C280D}"/>
            </a:ext>
          </a:extLst>
        </xdr:cNvPr>
        <xdr:cNvSpPr>
          <a:spLocks noChangeShapeType="1"/>
        </xdr:cNvSpPr>
      </xdr:nvSpPr>
      <xdr:spPr bwMode="auto">
        <a:xfrm>
          <a:off x="4899660" y="7471410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317</xdr:row>
      <xdr:rowOff>0</xdr:rowOff>
    </xdr:from>
    <xdr:to>
      <xdr:col>18</xdr:col>
      <xdr:colOff>0</xdr:colOff>
      <xdr:row>321</xdr:row>
      <xdr:rowOff>0</xdr:rowOff>
    </xdr:to>
    <xdr:sp macro="" textlink="">
      <xdr:nvSpPr>
        <xdr:cNvPr id="58041" name="Rectangle 21">
          <a:extLst>
            <a:ext uri="{FF2B5EF4-FFF2-40B4-BE49-F238E27FC236}">
              <a16:creationId xmlns:a16="http://schemas.microsoft.com/office/drawing/2014/main" id="{9155D9A3-67BD-36C0-8B17-C320DB4471EF}"/>
            </a:ext>
          </a:extLst>
        </xdr:cNvPr>
        <xdr:cNvSpPr>
          <a:spLocks noChangeArrowheads="1"/>
        </xdr:cNvSpPr>
      </xdr:nvSpPr>
      <xdr:spPr bwMode="auto">
        <a:xfrm>
          <a:off x="0" y="82113120"/>
          <a:ext cx="6888480" cy="106680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319</xdr:row>
      <xdr:rowOff>0</xdr:rowOff>
    </xdr:from>
    <xdr:to>
      <xdr:col>18</xdr:col>
      <xdr:colOff>0</xdr:colOff>
      <xdr:row>319</xdr:row>
      <xdr:rowOff>0</xdr:rowOff>
    </xdr:to>
    <xdr:sp macro="" textlink="">
      <xdr:nvSpPr>
        <xdr:cNvPr id="58042" name="Line 22">
          <a:extLst>
            <a:ext uri="{FF2B5EF4-FFF2-40B4-BE49-F238E27FC236}">
              <a16:creationId xmlns:a16="http://schemas.microsoft.com/office/drawing/2014/main" id="{DFD0F901-9FBC-756C-7211-D2BEFB3F90C2}"/>
            </a:ext>
          </a:extLst>
        </xdr:cNvPr>
        <xdr:cNvSpPr>
          <a:spLocks noChangeShapeType="1"/>
        </xdr:cNvSpPr>
      </xdr:nvSpPr>
      <xdr:spPr bwMode="auto">
        <a:xfrm>
          <a:off x="0" y="826236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317</xdr:row>
      <xdr:rowOff>0</xdr:rowOff>
    </xdr:from>
    <xdr:to>
      <xdr:col>8</xdr:col>
      <xdr:colOff>0</xdr:colOff>
      <xdr:row>321</xdr:row>
      <xdr:rowOff>0</xdr:rowOff>
    </xdr:to>
    <xdr:sp macro="" textlink="">
      <xdr:nvSpPr>
        <xdr:cNvPr id="58043" name="Line 23">
          <a:extLst>
            <a:ext uri="{FF2B5EF4-FFF2-40B4-BE49-F238E27FC236}">
              <a16:creationId xmlns:a16="http://schemas.microsoft.com/office/drawing/2014/main" id="{500132A1-3B68-316B-E05B-0CBA246FA29B}"/>
            </a:ext>
          </a:extLst>
        </xdr:cNvPr>
        <xdr:cNvSpPr>
          <a:spLocks noChangeShapeType="1"/>
        </xdr:cNvSpPr>
      </xdr:nvSpPr>
      <xdr:spPr bwMode="auto">
        <a:xfrm>
          <a:off x="3314700" y="8211312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317</xdr:row>
      <xdr:rowOff>0</xdr:rowOff>
    </xdr:from>
    <xdr:to>
      <xdr:col>10</xdr:col>
      <xdr:colOff>0</xdr:colOff>
      <xdr:row>321</xdr:row>
      <xdr:rowOff>0</xdr:rowOff>
    </xdr:to>
    <xdr:sp macro="" textlink="">
      <xdr:nvSpPr>
        <xdr:cNvPr id="58044" name="Line 24">
          <a:extLst>
            <a:ext uri="{FF2B5EF4-FFF2-40B4-BE49-F238E27FC236}">
              <a16:creationId xmlns:a16="http://schemas.microsoft.com/office/drawing/2014/main" id="{42C7BAF7-D31C-8E6D-8D3E-FC9B6919F8A7}"/>
            </a:ext>
          </a:extLst>
        </xdr:cNvPr>
        <xdr:cNvSpPr>
          <a:spLocks noChangeShapeType="1"/>
        </xdr:cNvSpPr>
      </xdr:nvSpPr>
      <xdr:spPr bwMode="auto">
        <a:xfrm>
          <a:off x="4587240" y="82113120"/>
          <a:ext cx="0"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318</xdr:row>
      <xdr:rowOff>0</xdr:rowOff>
    </xdr:from>
    <xdr:to>
      <xdr:col>18</xdr:col>
      <xdr:colOff>0</xdr:colOff>
      <xdr:row>318</xdr:row>
      <xdr:rowOff>0</xdr:rowOff>
    </xdr:to>
    <xdr:sp macro="" textlink="">
      <xdr:nvSpPr>
        <xdr:cNvPr id="58045" name="Line 26">
          <a:extLst>
            <a:ext uri="{FF2B5EF4-FFF2-40B4-BE49-F238E27FC236}">
              <a16:creationId xmlns:a16="http://schemas.microsoft.com/office/drawing/2014/main" id="{CD4A139D-C62B-72D7-8058-955E5671930C}"/>
            </a:ext>
          </a:extLst>
        </xdr:cNvPr>
        <xdr:cNvSpPr>
          <a:spLocks noChangeShapeType="1"/>
        </xdr:cNvSpPr>
      </xdr:nvSpPr>
      <xdr:spPr bwMode="auto">
        <a:xfrm>
          <a:off x="4587240" y="8230362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320</xdr:row>
      <xdr:rowOff>0</xdr:rowOff>
    </xdr:from>
    <xdr:to>
      <xdr:col>8</xdr:col>
      <xdr:colOff>0</xdr:colOff>
      <xdr:row>320</xdr:row>
      <xdr:rowOff>0</xdr:rowOff>
    </xdr:to>
    <xdr:sp macro="" textlink="">
      <xdr:nvSpPr>
        <xdr:cNvPr id="58046" name="Line 27">
          <a:extLst>
            <a:ext uri="{FF2B5EF4-FFF2-40B4-BE49-F238E27FC236}">
              <a16:creationId xmlns:a16="http://schemas.microsoft.com/office/drawing/2014/main" id="{58754FB3-2A07-89B6-7DE8-0C58F7AD9EAD}"/>
            </a:ext>
          </a:extLst>
        </xdr:cNvPr>
        <xdr:cNvSpPr>
          <a:spLocks noChangeShapeType="1"/>
        </xdr:cNvSpPr>
      </xdr:nvSpPr>
      <xdr:spPr bwMode="auto">
        <a:xfrm>
          <a:off x="0" y="8281416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320</xdr:row>
      <xdr:rowOff>0</xdr:rowOff>
    </xdr:from>
    <xdr:to>
      <xdr:col>18</xdr:col>
      <xdr:colOff>0</xdr:colOff>
      <xdr:row>320</xdr:row>
      <xdr:rowOff>0</xdr:rowOff>
    </xdr:to>
    <xdr:sp macro="" textlink="">
      <xdr:nvSpPr>
        <xdr:cNvPr id="58047" name="Line 28">
          <a:extLst>
            <a:ext uri="{FF2B5EF4-FFF2-40B4-BE49-F238E27FC236}">
              <a16:creationId xmlns:a16="http://schemas.microsoft.com/office/drawing/2014/main" id="{BC7D1BEA-E4F1-FA79-4C01-A7F66B162748}"/>
            </a:ext>
          </a:extLst>
        </xdr:cNvPr>
        <xdr:cNvSpPr>
          <a:spLocks noChangeShapeType="1"/>
        </xdr:cNvSpPr>
      </xdr:nvSpPr>
      <xdr:spPr bwMode="auto">
        <a:xfrm>
          <a:off x="4587240" y="8281416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324</xdr:row>
      <xdr:rowOff>0</xdr:rowOff>
    </xdr:from>
    <xdr:to>
      <xdr:col>18</xdr:col>
      <xdr:colOff>0</xdr:colOff>
      <xdr:row>348</xdr:row>
      <xdr:rowOff>0</xdr:rowOff>
    </xdr:to>
    <xdr:sp macro="" textlink="">
      <xdr:nvSpPr>
        <xdr:cNvPr id="58048" name="Rectangle 29">
          <a:extLst>
            <a:ext uri="{FF2B5EF4-FFF2-40B4-BE49-F238E27FC236}">
              <a16:creationId xmlns:a16="http://schemas.microsoft.com/office/drawing/2014/main" id="{1D43E066-8DDC-5D1A-C8BA-3FD8904AFDAF}"/>
            </a:ext>
          </a:extLst>
        </xdr:cNvPr>
        <xdr:cNvSpPr>
          <a:spLocks noChangeArrowheads="1"/>
        </xdr:cNvSpPr>
      </xdr:nvSpPr>
      <xdr:spPr bwMode="auto">
        <a:xfrm>
          <a:off x="0" y="83896200"/>
          <a:ext cx="6888480" cy="635508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318</xdr:row>
      <xdr:rowOff>0</xdr:rowOff>
    </xdr:from>
    <xdr:to>
      <xdr:col>8</xdr:col>
      <xdr:colOff>0</xdr:colOff>
      <xdr:row>318</xdr:row>
      <xdr:rowOff>0</xdr:rowOff>
    </xdr:to>
    <xdr:sp macro="" textlink="">
      <xdr:nvSpPr>
        <xdr:cNvPr id="58049" name="Line 30">
          <a:extLst>
            <a:ext uri="{FF2B5EF4-FFF2-40B4-BE49-F238E27FC236}">
              <a16:creationId xmlns:a16="http://schemas.microsoft.com/office/drawing/2014/main" id="{41FACA90-D271-7F25-19F5-90229D95A133}"/>
            </a:ext>
          </a:extLst>
        </xdr:cNvPr>
        <xdr:cNvSpPr>
          <a:spLocks noChangeShapeType="1"/>
        </xdr:cNvSpPr>
      </xdr:nvSpPr>
      <xdr:spPr bwMode="auto">
        <a:xfrm>
          <a:off x="0" y="8230362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326</xdr:row>
      <xdr:rowOff>0</xdr:rowOff>
    </xdr:from>
    <xdr:to>
      <xdr:col>18</xdr:col>
      <xdr:colOff>0</xdr:colOff>
      <xdr:row>326</xdr:row>
      <xdr:rowOff>0</xdr:rowOff>
    </xdr:to>
    <xdr:sp macro="" textlink="">
      <xdr:nvSpPr>
        <xdr:cNvPr id="58050" name="Line 34">
          <a:extLst>
            <a:ext uri="{FF2B5EF4-FFF2-40B4-BE49-F238E27FC236}">
              <a16:creationId xmlns:a16="http://schemas.microsoft.com/office/drawing/2014/main" id="{38880247-8317-3BF4-B008-A14DA7B2C1BD}"/>
            </a:ext>
          </a:extLst>
        </xdr:cNvPr>
        <xdr:cNvSpPr>
          <a:spLocks noChangeShapeType="1"/>
        </xdr:cNvSpPr>
      </xdr:nvSpPr>
      <xdr:spPr bwMode="auto">
        <a:xfrm>
          <a:off x="0" y="844829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328</xdr:row>
      <xdr:rowOff>0</xdr:rowOff>
    </xdr:from>
    <xdr:to>
      <xdr:col>18</xdr:col>
      <xdr:colOff>0</xdr:colOff>
      <xdr:row>328</xdr:row>
      <xdr:rowOff>0</xdr:rowOff>
    </xdr:to>
    <xdr:sp macro="" textlink="">
      <xdr:nvSpPr>
        <xdr:cNvPr id="58051" name="Line 35">
          <a:extLst>
            <a:ext uri="{FF2B5EF4-FFF2-40B4-BE49-F238E27FC236}">
              <a16:creationId xmlns:a16="http://schemas.microsoft.com/office/drawing/2014/main" id="{6932DF0F-BD1E-0424-26C7-8229D006589E}"/>
            </a:ext>
          </a:extLst>
        </xdr:cNvPr>
        <xdr:cNvSpPr>
          <a:spLocks noChangeShapeType="1"/>
        </xdr:cNvSpPr>
      </xdr:nvSpPr>
      <xdr:spPr bwMode="auto">
        <a:xfrm>
          <a:off x="0" y="850696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322</xdr:row>
      <xdr:rowOff>297180</xdr:rowOff>
    </xdr:from>
    <xdr:to>
      <xdr:col>18</xdr:col>
      <xdr:colOff>0</xdr:colOff>
      <xdr:row>322</xdr:row>
      <xdr:rowOff>297180</xdr:rowOff>
    </xdr:to>
    <xdr:sp macro="" textlink="">
      <xdr:nvSpPr>
        <xdr:cNvPr id="58052" name="Line 38">
          <a:extLst>
            <a:ext uri="{FF2B5EF4-FFF2-40B4-BE49-F238E27FC236}">
              <a16:creationId xmlns:a16="http://schemas.microsoft.com/office/drawing/2014/main" id="{ADC07ABD-1002-3E8B-D0EF-A4E2EB655509}"/>
            </a:ext>
          </a:extLst>
        </xdr:cNvPr>
        <xdr:cNvSpPr>
          <a:spLocks noChangeShapeType="1"/>
        </xdr:cNvSpPr>
      </xdr:nvSpPr>
      <xdr:spPr bwMode="auto">
        <a:xfrm>
          <a:off x="4899660" y="8356092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330</xdr:row>
      <xdr:rowOff>0</xdr:rowOff>
    </xdr:from>
    <xdr:to>
      <xdr:col>18</xdr:col>
      <xdr:colOff>0</xdr:colOff>
      <xdr:row>330</xdr:row>
      <xdr:rowOff>0</xdr:rowOff>
    </xdr:to>
    <xdr:sp macro="" textlink="">
      <xdr:nvSpPr>
        <xdr:cNvPr id="58053" name="Line 41">
          <a:extLst>
            <a:ext uri="{FF2B5EF4-FFF2-40B4-BE49-F238E27FC236}">
              <a16:creationId xmlns:a16="http://schemas.microsoft.com/office/drawing/2014/main" id="{626FF9C6-B4FB-36DE-8A57-9FE28F2EBAE2}"/>
            </a:ext>
          </a:extLst>
        </xdr:cNvPr>
        <xdr:cNvSpPr>
          <a:spLocks noChangeShapeType="1"/>
        </xdr:cNvSpPr>
      </xdr:nvSpPr>
      <xdr:spPr bwMode="auto">
        <a:xfrm>
          <a:off x="0" y="855878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332</xdr:row>
      <xdr:rowOff>0</xdr:rowOff>
    </xdr:from>
    <xdr:to>
      <xdr:col>18</xdr:col>
      <xdr:colOff>0</xdr:colOff>
      <xdr:row>332</xdr:row>
      <xdr:rowOff>0</xdr:rowOff>
    </xdr:to>
    <xdr:sp macro="" textlink="">
      <xdr:nvSpPr>
        <xdr:cNvPr id="58054" name="Line 42">
          <a:extLst>
            <a:ext uri="{FF2B5EF4-FFF2-40B4-BE49-F238E27FC236}">
              <a16:creationId xmlns:a16="http://schemas.microsoft.com/office/drawing/2014/main" id="{586EE105-BEFA-7FC2-55A8-04169738F832}"/>
            </a:ext>
          </a:extLst>
        </xdr:cNvPr>
        <xdr:cNvSpPr>
          <a:spLocks noChangeShapeType="1"/>
        </xdr:cNvSpPr>
      </xdr:nvSpPr>
      <xdr:spPr bwMode="auto">
        <a:xfrm>
          <a:off x="0" y="861060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334</xdr:row>
      <xdr:rowOff>0</xdr:rowOff>
    </xdr:from>
    <xdr:to>
      <xdr:col>18</xdr:col>
      <xdr:colOff>0</xdr:colOff>
      <xdr:row>334</xdr:row>
      <xdr:rowOff>0</xdr:rowOff>
    </xdr:to>
    <xdr:sp macro="" textlink="">
      <xdr:nvSpPr>
        <xdr:cNvPr id="58055" name="Line 43">
          <a:extLst>
            <a:ext uri="{FF2B5EF4-FFF2-40B4-BE49-F238E27FC236}">
              <a16:creationId xmlns:a16="http://schemas.microsoft.com/office/drawing/2014/main" id="{65D188C3-CA04-B2D1-2ADD-EF739E0A4C10}"/>
            </a:ext>
          </a:extLst>
        </xdr:cNvPr>
        <xdr:cNvSpPr>
          <a:spLocks noChangeShapeType="1"/>
        </xdr:cNvSpPr>
      </xdr:nvSpPr>
      <xdr:spPr bwMode="auto">
        <a:xfrm>
          <a:off x="0" y="866241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334</xdr:row>
      <xdr:rowOff>0</xdr:rowOff>
    </xdr:from>
    <xdr:to>
      <xdr:col>18</xdr:col>
      <xdr:colOff>0</xdr:colOff>
      <xdr:row>334</xdr:row>
      <xdr:rowOff>0</xdr:rowOff>
    </xdr:to>
    <xdr:sp macro="" textlink="">
      <xdr:nvSpPr>
        <xdr:cNvPr id="58056" name="Line 44">
          <a:extLst>
            <a:ext uri="{FF2B5EF4-FFF2-40B4-BE49-F238E27FC236}">
              <a16:creationId xmlns:a16="http://schemas.microsoft.com/office/drawing/2014/main" id="{5CA9D114-D6F5-612E-D356-3C619433E596}"/>
            </a:ext>
          </a:extLst>
        </xdr:cNvPr>
        <xdr:cNvSpPr>
          <a:spLocks noChangeShapeType="1"/>
        </xdr:cNvSpPr>
      </xdr:nvSpPr>
      <xdr:spPr bwMode="auto">
        <a:xfrm>
          <a:off x="0" y="866241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336</xdr:row>
      <xdr:rowOff>0</xdr:rowOff>
    </xdr:from>
    <xdr:to>
      <xdr:col>18</xdr:col>
      <xdr:colOff>0</xdr:colOff>
      <xdr:row>336</xdr:row>
      <xdr:rowOff>0</xdr:rowOff>
    </xdr:to>
    <xdr:sp macro="" textlink="">
      <xdr:nvSpPr>
        <xdr:cNvPr id="58057" name="Line 45">
          <a:extLst>
            <a:ext uri="{FF2B5EF4-FFF2-40B4-BE49-F238E27FC236}">
              <a16:creationId xmlns:a16="http://schemas.microsoft.com/office/drawing/2014/main" id="{5FB946BC-7621-30AE-1D34-8FDB5B58B4DC}"/>
            </a:ext>
          </a:extLst>
        </xdr:cNvPr>
        <xdr:cNvSpPr>
          <a:spLocks noChangeShapeType="1"/>
        </xdr:cNvSpPr>
      </xdr:nvSpPr>
      <xdr:spPr bwMode="auto">
        <a:xfrm>
          <a:off x="0" y="871423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338</xdr:row>
      <xdr:rowOff>0</xdr:rowOff>
    </xdr:from>
    <xdr:to>
      <xdr:col>18</xdr:col>
      <xdr:colOff>0</xdr:colOff>
      <xdr:row>338</xdr:row>
      <xdr:rowOff>0</xdr:rowOff>
    </xdr:to>
    <xdr:sp macro="" textlink="">
      <xdr:nvSpPr>
        <xdr:cNvPr id="58058" name="Line 47">
          <a:extLst>
            <a:ext uri="{FF2B5EF4-FFF2-40B4-BE49-F238E27FC236}">
              <a16:creationId xmlns:a16="http://schemas.microsoft.com/office/drawing/2014/main" id="{F04774D4-3C01-79AA-4BAA-5DDBB3C0561A}"/>
            </a:ext>
          </a:extLst>
        </xdr:cNvPr>
        <xdr:cNvSpPr>
          <a:spLocks noChangeShapeType="1"/>
        </xdr:cNvSpPr>
      </xdr:nvSpPr>
      <xdr:spPr bwMode="auto">
        <a:xfrm>
          <a:off x="0" y="876604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340</xdr:row>
      <xdr:rowOff>0</xdr:rowOff>
    </xdr:from>
    <xdr:to>
      <xdr:col>18</xdr:col>
      <xdr:colOff>0</xdr:colOff>
      <xdr:row>340</xdr:row>
      <xdr:rowOff>0</xdr:rowOff>
    </xdr:to>
    <xdr:sp macro="" textlink="">
      <xdr:nvSpPr>
        <xdr:cNvPr id="58059" name="Line 48">
          <a:extLst>
            <a:ext uri="{FF2B5EF4-FFF2-40B4-BE49-F238E27FC236}">
              <a16:creationId xmlns:a16="http://schemas.microsoft.com/office/drawing/2014/main" id="{C5A0736A-0CE8-28DB-96EB-E7860E6CC119}"/>
            </a:ext>
          </a:extLst>
        </xdr:cNvPr>
        <xdr:cNvSpPr>
          <a:spLocks noChangeShapeType="1"/>
        </xdr:cNvSpPr>
      </xdr:nvSpPr>
      <xdr:spPr bwMode="auto">
        <a:xfrm>
          <a:off x="0" y="881786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342</xdr:row>
      <xdr:rowOff>0</xdr:rowOff>
    </xdr:from>
    <xdr:to>
      <xdr:col>18</xdr:col>
      <xdr:colOff>0</xdr:colOff>
      <xdr:row>342</xdr:row>
      <xdr:rowOff>0</xdr:rowOff>
    </xdr:to>
    <xdr:sp macro="" textlink="">
      <xdr:nvSpPr>
        <xdr:cNvPr id="58060" name="Line 49">
          <a:extLst>
            <a:ext uri="{FF2B5EF4-FFF2-40B4-BE49-F238E27FC236}">
              <a16:creationId xmlns:a16="http://schemas.microsoft.com/office/drawing/2014/main" id="{931D6E42-3A0C-A9BD-7B3B-4CF2995C1AEB}"/>
            </a:ext>
          </a:extLst>
        </xdr:cNvPr>
        <xdr:cNvSpPr>
          <a:spLocks noChangeShapeType="1"/>
        </xdr:cNvSpPr>
      </xdr:nvSpPr>
      <xdr:spPr bwMode="auto">
        <a:xfrm>
          <a:off x="0" y="886968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344</xdr:row>
      <xdr:rowOff>0</xdr:rowOff>
    </xdr:from>
    <xdr:to>
      <xdr:col>18</xdr:col>
      <xdr:colOff>0</xdr:colOff>
      <xdr:row>344</xdr:row>
      <xdr:rowOff>0</xdr:rowOff>
    </xdr:to>
    <xdr:sp macro="" textlink="">
      <xdr:nvSpPr>
        <xdr:cNvPr id="58061" name="Line 50">
          <a:extLst>
            <a:ext uri="{FF2B5EF4-FFF2-40B4-BE49-F238E27FC236}">
              <a16:creationId xmlns:a16="http://schemas.microsoft.com/office/drawing/2014/main" id="{DB4FDEFD-73F4-D150-467F-8E18A1A3A37A}"/>
            </a:ext>
          </a:extLst>
        </xdr:cNvPr>
        <xdr:cNvSpPr>
          <a:spLocks noChangeShapeType="1"/>
        </xdr:cNvSpPr>
      </xdr:nvSpPr>
      <xdr:spPr bwMode="auto">
        <a:xfrm>
          <a:off x="0" y="892149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324</xdr:row>
      <xdr:rowOff>0</xdr:rowOff>
    </xdr:from>
    <xdr:to>
      <xdr:col>2</xdr:col>
      <xdr:colOff>0</xdr:colOff>
      <xdr:row>348</xdr:row>
      <xdr:rowOff>0</xdr:rowOff>
    </xdr:to>
    <xdr:sp macro="" textlink="">
      <xdr:nvSpPr>
        <xdr:cNvPr id="58062" name="Line 51">
          <a:extLst>
            <a:ext uri="{FF2B5EF4-FFF2-40B4-BE49-F238E27FC236}">
              <a16:creationId xmlns:a16="http://schemas.microsoft.com/office/drawing/2014/main" id="{26862263-47F9-D507-4128-EC88CD5BF2D9}"/>
            </a:ext>
          </a:extLst>
        </xdr:cNvPr>
        <xdr:cNvSpPr>
          <a:spLocks noChangeShapeType="1"/>
        </xdr:cNvSpPr>
      </xdr:nvSpPr>
      <xdr:spPr bwMode="auto">
        <a:xfrm>
          <a:off x="426720" y="8389620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324</xdr:row>
      <xdr:rowOff>0</xdr:rowOff>
    </xdr:from>
    <xdr:to>
      <xdr:col>4</xdr:col>
      <xdr:colOff>0</xdr:colOff>
      <xdr:row>348</xdr:row>
      <xdr:rowOff>0</xdr:rowOff>
    </xdr:to>
    <xdr:sp macro="" textlink="">
      <xdr:nvSpPr>
        <xdr:cNvPr id="58063" name="Line 52">
          <a:extLst>
            <a:ext uri="{FF2B5EF4-FFF2-40B4-BE49-F238E27FC236}">
              <a16:creationId xmlns:a16="http://schemas.microsoft.com/office/drawing/2014/main" id="{DF937D95-9D32-C4CB-E6C3-B4D4BC261130}"/>
            </a:ext>
          </a:extLst>
        </xdr:cNvPr>
        <xdr:cNvSpPr>
          <a:spLocks noChangeShapeType="1"/>
        </xdr:cNvSpPr>
      </xdr:nvSpPr>
      <xdr:spPr bwMode="auto">
        <a:xfrm>
          <a:off x="2026920" y="8389620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324</xdr:row>
      <xdr:rowOff>0</xdr:rowOff>
    </xdr:from>
    <xdr:to>
      <xdr:col>9</xdr:col>
      <xdr:colOff>0</xdr:colOff>
      <xdr:row>348</xdr:row>
      <xdr:rowOff>0</xdr:rowOff>
    </xdr:to>
    <xdr:sp macro="" textlink="">
      <xdr:nvSpPr>
        <xdr:cNvPr id="58064" name="Line 53">
          <a:extLst>
            <a:ext uri="{FF2B5EF4-FFF2-40B4-BE49-F238E27FC236}">
              <a16:creationId xmlns:a16="http://schemas.microsoft.com/office/drawing/2014/main" id="{9F607BB3-3C07-4A25-C02F-C32B762B1574}"/>
            </a:ext>
          </a:extLst>
        </xdr:cNvPr>
        <xdr:cNvSpPr>
          <a:spLocks noChangeShapeType="1"/>
        </xdr:cNvSpPr>
      </xdr:nvSpPr>
      <xdr:spPr bwMode="auto">
        <a:xfrm>
          <a:off x="4015740" y="8389620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324</xdr:row>
      <xdr:rowOff>0</xdr:rowOff>
    </xdr:from>
    <xdr:to>
      <xdr:col>10</xdr:col>
      <xdr:colOff>0</xdr:colOff>
      <xdr:row>348</xdr:row>
      <xdr:rowOff>0</xdr:rowOff>
    </xdr:to>
    <xdr:sp macro="" textlink="">
      <xdr:nvSpPr>
        <xdr:cNvPr id="58065" name="Line 54">
          <a:extLst>
            <a:ext uri="{FF2B5EF4-FFF2-40B4-BE49-F238E27FC236}">
              <a16:creationId xmlns:a16="http://schemas.microsoft.com/office/drawing/2014/main" id="{6BCF4BAB-B545-F23A-A48C-2D063132AB5C}"/>
            </a:ext>
          </a:extLst>
        </xdr:cNvPr>
        <xdr:cNvSpPr>
          <a:spLocks noChangeShapeType="1"/>
        </xdr:cNvSpPr>
      </xdr:nvSpPr>
      <xdr:spPr bwMode="auto">
        <a:xfrm>
          <a:off x="4587240" y="8389620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324</xdr:row>
      <xdr:rowOff>0</xdr:rowOff>
    </xdr:from>
    <xdr:to>
      <xdr:col>12</xdr:col>
      <xdr:colOff>0</xdr:colOff>
      <xdr:row>348</xdr:row>
      <xdr:rowOff>0</xdr:rowOff>
    </xdr:to>
    <xdr:sp macro="" textlink="">
      <xdr:nvSpPr>
        <xdr:cNvPr id="58066" name="Line 55">
          <a:extLst>
            <a:ext uri="{FF2B5EF4-FFF2-40B4-BE49-F238E27FC236}">
              <a16:creationId xmlns:a16="http://schemas.microsoft.com/office/drawing/2014/main" id="{6FF12FE1-7E45-8840-A339-7187AD8570DC}"/>
            </a:ext>
          </a:extLst>
        </xdr:cNvPr>
        <xdr:cNvSpPr>
          <a:spLocks noChangeShapeType="1"/>
        </xdr:cNvSpPr>
      </xdr:nvSpPr>
      <xdr:spPr bwMode="auto">
        <a:xfrm>
          <a:off x="5570220" y="83896200"/>
          <a:ext cx="0" cy="63550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338</xdr:row>
      <xdr:rowOff>0</xdr:rowOff>
    </xdr:from>
    <xdr:to>
      <xdr:col>18</xdr:col>
      <xdr:colOff>0</xdr:colOff>
      <xdr:row>338</xdr:row>
      <xdr:rowOff>0</xdr:rowOff>
    </xdr:to>
    <xdr:sp macro="" textlink="">
      <xdr:nvSpPr>
        <xdr:cNvPr id="58067" name="Line 65">
          <a:extLst>
            <a:ext uri="{FF2B5EF4-FFF2-40B4-BE49-F238E27FC236}">
              <a16:creationId xmlns:a16="http://schemas.microsoft.com/office/drawing/2014/main" id="{D49FE21F-65F4-0565-035C-3D8E1FFEB65A}"/>
            </a:ext>
          </a:extLst>
        </xdr:cNvPr>
        <xdr:cNvSpPr>
          <a:spLocks noChangeShapeType="1"/>
        </xdr:cNvSpPr>
      </xdr:nvSpPr>
      <xdr:spPr bwMode="auto">
        <a:xfrm>
          <a:off x="0" y="876604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340</xdr:row>
      <xdr:rowOff>0</xdr:rowOff>
    </xdr:from>
    <xdr:to>
      <xdr:col>18</xdr:col>
      <xdr:colOff>0</xdr:colOff>
      <xdr:row>340</xdr:row>
      <xdr:rowOff>0</xdr:rowOff>
    </xdr:to>
    <xdr:sp macro="" textlink="">
      <xdr:nvSpPr>
        <xdr:cNvPr id="58068" name="Line 66">
          <a:extLst>
            <a:ext uri="{FF2B5EF4-FFF2-40B4-BE49-F238E27FC236}">
              <a16:creationId xmlns:a16="http://schemas.microsoft.com/office/drawing/2014/main" id="{B64266C5-E139-15B8-2146-1918BC3358BC}"/>
            </a:ext>
          </a:extLst>
        </xdr:cNvPr>
        <xdr:cNvSpPr>
          <a:spLocks noChangeShapeType="1"/>
        </xdr:cNvSpPr>
      </xdr:nvSpPr>
      <xdr:spPr bwMode="auto">
        <a:xfrm>
          <a:off x="0" y="881786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342</xdr:row>
      <xdr:rowOff>0</xdr:rowOff>
    </xdr:from>
    <xdr:to>
      <xdr:col>18</xdr:col>
      <xdr:colOff>0</xdr:colOff>
      <xdr:row>342</xdr:row>
      <xdr:rowOff>0</xdr:rowOff>
    </xdr:to>
    <xdr:sp macro="" textlink="">
      <xdr:nvSpPr>
        <xdr:cNvPr id="58069" name="Line 67">
          <a:extLst>
            <a:ext uri="{FF2B5EF4-FFF2-40B4-BE49-F238E27FC236}">
              <a16:creationId xmlns:a16="http://schemas.microsoft.com/office/drawing/2014/main" id="{80E9DC70-BBA8-0EFD-9F88-59293EB118B4}"/>
            </a:ext>
          </a:extLst>
        </xdr:cNvPr>
        <xdr:cNvSpPr>
          <a:spLocks noChangeShapeType="1"/>
        </xdr:cNvSpPr>
      </xdr:nvSpPr>
      <xdr:spPr bwMode="auto">
        <a:xfrm>
          <a:off x="0" y="886968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342</xdr:row>
      <xdr:rowOff>0</xdr:rowOff>
    </xdr:from>
    <xdr:to>
      <xdr:col>18</xdr:col>
      <xdr:colOff>0</xdr:colOff>
      <xdr:row>342</xdr:row>
      <xdr:rowOff>0</xdr:rowOff>
    </xdr:to>
    <xdr:sp macro="" textlink="">
      <xdr:nvSpPr>
        <xdr:cNvPr id="58070" name="Line 68">
          <a:extLst>
            <a:ext uri="{FF2B5EF4-FFF2-40B4-BE49-F238E27FC236}">
              <a16:creationId xmlns:a16="http://schemas.microsoft.com/office/drawing/2014/main" id="{EA06205A-16A0-7191-0204-164291CCF6B1}"/>
            </a:ext>
          </a:extLst>
        </xdr:cNvPr>
        <xdr:cNvSpPr>
          <a:spLocks noChangeShapeType="1"/>
        </xdr:cNvSpPr>
      </xdr:nvSpPr>
      <xdr:spPr bwMode="auto">
        <a:xfrm>
          <a:off x="0" y="886968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344</xdr:row>
      <xdr:rowOff>0</xdr:rowOff>
    </xdr:from>
    <xdr:to>
      <xdr:col>18</xdr:col>
      <xdr:colOff>0</xdr:colOff>
      <xdr:row>344</xdr:row>
      <xdr:rowOff>0</xdr:rowOff>
    </xdr:to>
    <xdr:sp macro="" textlink="">
      <xdr:nvSpPr>
        <xdr:cNvPr id="58071" name="Line 69">
          <a:extLst>
            <a:ext uri="{FF2B5EF4-FFF2-40B4-BE49-F238E27FC236}">
              <a16:creationId xmlns:a16="http://schemas.microsoft.com/office/drawing/2014/main" id="{3BAA7BAE-7761-DC29-905F-03DAA1FB99A8}"/>
            </a:ext>
          </a:extLst>
        </xdr:cNvPr>
        <xdr:cNvSpPr>
          <a:spLocks noChangeShapeType="1"/>
        </xdr:cNvSpPr>
      </xdr:nvSpPr>
      <xdr:spPr bwMode="auto">
        <a:xfrm>
          <a:off x="0" y="892149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338</xdr:row>
      <xdr:rowOff>0</xdr:rowOff>
    </xdr:from>
    <xdr:to>
      <xdr:col>18</xdr:col>
      <xdr:colOff>0</xdr:colOff>
      <xdr:row>338</xdr:row>
      <xdr:rowOff>0</xdr:rowOff>
    </xdr:to>
    <xdr:sp macro="" textlink="">
      <xdr:nvSpPr>
        <xdr:cNvPr id="58072" name="Line 70">
          <a:extLst>
            <a:ext uri="{FF2B5EF4-FFF2-40B4-BE49-F238E27FC236}">
              <a16:creationId xmlns:a16="http://schemas.microsoft.com/office/drawing/2014/main" id="{8AD59460-C1CC-09F9-D2ED-ADBDB38F21C4}"/>
            </a:ext>
          </a:extLst>
        </xdr:cNvPr>
        <xdr:cNvSpPr>
          <a:spLocks noChangeShapeType="1"/>
        </xdr:cNvSpPr>
      </xdr:nvSpPr>
      <xdr:spPr bwMode="auto">
        <a:xfrm>
          <a:off x="0" y="8766048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340</xdr:row>
      <xdr:rowOff>0</xdr:rowOff>
    </xdr:from>
    <xdr:to>
      <xdr:col>18</xdr:col>
      <xdr:colOff>0</xdr:colOff>
      <xdr:row>340</xdr:row>
      <xdr:rowOff>0</xdr:rowOff>
    </xdr:to>
    <xdr:sp macro="" textlink="">
      <xdr:nvSpPr>
        <xdr:cNvPr id="58073" name="Line 71">
          <a:extLst>
            <a:ext uri="{FF2B5EF4-FFF2-40B4-BE49-F238E27FC236}">
              <a16:creationId xmlns:a16="http://schemas.microsoft.com/office/drawing/2014/main" id="{E3FBB751-9892-3B42-8C6A-7FC5D26817F0}"/>
            </a:ext>
          </a:extLst>
        </xdr:cNvPr>
        <xdr:cNvSpPr>
          <a:spLocks noChangeShapeType="1"/>
        </xdr:cNvSpPr>
      </xdr:nvSpPr>
      <xdr:spPr bwMode="auto">
        <a:xfrm>
          <a:off x="0" y="8817864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342</xdr:row>
      <xdr:rowOff>0</xdr:rowOff>
    </xdr:from>
    <xdr:to>
      <xdr:col>18</xdr:col>
      <xdr:colOff>0</xdr:colOff>
      <xdr:row>342</xdr:row>
      <xdr:rowOff>0</xdr:rowOff>
    </xdr:to>
    <xdr:sp macro="" textlink="">
      <xdr:nvSpPr>
        <xdr:cNvPr id="58074" name="Line 72">
          <a:extLst>
            <a:ext uri="{FF2B5EF4-FFF2-40B4-BE49-F238E27FC236}">
              <a16:creationId xmlns:a16="http://schemas.microsoft.com/office/drawing/2014/main" id="{F5488536-3F53-5A7B-9799-86ABF4B63718}"/>
            </a:ext>
          </a:extLst>
        </xdr:cNvPr>
        <xdr:cNvSpPr>
          <a:spLocks noChangeShapeType="1"/>
        </xdr:cNvSpPr>
      </xdr:nvSpPr>
      <xdr:spPr bwMode="auto">
        <a:xfrm>
          <a:off x="0" y="886968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342</xdr:row>
      <xdr:rowOff>0</xdr:rowOff>
    </xdr:from>
    <xdr:to>
      <xdr:col>18</xdr:col>
      <xdr:colOff>0</xdr:colOff>
      <xdr:row>342</xdr:row>
      <xdr:rowOff>0</xdr:rowOff>
    </xdr:to>
    <xdr:sp macro="" textlink="">
      <xdr:nvSpPr>
        <xdr:cNvPr id="58075" name="Line 73">
          <a:extLst>
            <a:ext uri="{FF2B5EF4-FFF2-40B4-BE49-F238E27FC236}">
              <a16:creationId xmlns:a16="http://schemas.microsoft.com/office/drawing/2014/main" id="{E2BC0D46-4078-3503-6EE7-614142E42BE5}"/>
            </a:ext>
          </a:extLst>
        </xdr:cNvPr>
        <xdr:cNvSpPr>
          <a:spLocks noChangeShapeType="1"/>
        </xdr:cNvSpPr>
      </xdr:nvSpPr>
      <xdr:spPr bwMode="auto">
        <a:xfrm>
          <a:off x="0" y="8869680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344</xdr:row>
      <xdr:rowOff>0</xdr:rowOff>
    </xdr:from>
    <xdr:to>
      <xdr:col>18</xdr:col>
      <xdr:colOff>0</xdr:colOff>
      <xdr:row>344</xdr:row>
      <xdr:rowOff>0</xdr:rowOff>
    </xdr:to>
    <xdr:sp macro="" textlink="">
      <xdr:nvSpPr>
        <xdr:cNvPr id="58076" name="Line 74">
          <a:extLst>
            <a:ext uri="{FF2B5EF4-FFF2-40B4-BE49-F238E27FC236}">
              <a16:creationId xmlns:a16="http://schemas.microsoft.com/office/drawing/2014/main" id="{298E0E91-ECD0-433E-A265-5C778941A746}"/>
            </a:ext>
          </a:extLst>
        </xdr:cNvPr>
        <xdr:cNvSpPr>
          <a:spLocks noChangeShapeType="1"/>
        </xdr:cNvSpPr>
      </xdr:nvSpPr>
      <xdr:spPr bwMode="auto">
        <a:xfrm>
          <a:off x="0" y="8921496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346</xdr:row>
      <xdr:rowOff>0</xdr:rowOff>
    </xdr:from>
    <xdr:to>
      <xdr:col>18</xdr:col>
      <xdr:colOff>0</xdr:colOff>
      <xdr:row>346</xdr:row>
      <xdr:rowOff>0</xdr:rowOff>
    </xdr:to>
    <xdr:sp macro="" textlink="">
      <xdr:nvSpPr>
        <xdr:cNvPr id="58077" name="Line 75">
          <a:extLst>
            <a:ext uri="{FF2B5EF4-FFF2-40B4-BE49-F238E27FC236}">
              <a16:creationId xmlns:a16="http://schemas.microsoft.com/office/drawing/2014/main" id="{4E32B0A0-5722-BD68-2FA4-7A58DF67278B}"/>
            </a:ext>
          </a:extLst>
        </xdr:cNvPr>
        <xdr:cNvSpPr>
          <a:spLocks noChangeShapeType="1"/>
        </xdr:cNvSpPr>
      </xdr:nvSpPr>
      <xdr:spPr bwMode="auto">
        <a:xfrm>
          <a:off x="0" y="89733120"/>
          <a:ext cx="68884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320</xdr:row>
      <xdr:rowOff>0</xdr:rowOff>
    </xdr:from>
    <xdr:to>
      <xdr:col>8</xdr:col>
      <xdr:colOff>0</xdr:colOff>
      <xdr:row>320</xdr:row>
      <xdr:rowOff>0</xdr:rowOff>
    </xdr:to>
    <xdr:sp macro="" textlink="">
      <xdr:nvSpPr>
        <xdr:cNvPr id="58078" name="Line 27">
          <a:extLst>
            <a:ext uri="{FF2B5EF4-FFF2-40B4-BE49-F238E27FC236}">
              <a16:creationId xmlns:a16="http://schemas.microsoft.com/office/drawing/2014/main" id="{0D7D067E-B13E-0C3F-A76D-DF11F24EF224}"/>
            </a:ext>
          </a:extLst>
        </xdr:cNvPr>
        <xdr:cNvSpPr>
          <a:spLocks noChangeShapeType="1"/>
        </xdr:cNvSpPr>
      </xdr:nvSpPr>
      <xdr:spPr bwMode="auto">
        <a:xfrm>
          <a:off x="0" y="82814160"/>
          <a:ext cx="33147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320</xdr:row>
      <xdr:rowOff>0</xdr:rowOff>
    </xdr:from>
    <xdr:to>
      <xdr:col>18</xdr:col>
      <xdr:colOff>0</xdr:colOff>
      <xdr:row>320</xdr:row>
      <xdr:rowOff>0</xdr:rowOff>
    </xdr:to>
    <xdr:sp macro="" textlink="">
      <xdr:nvSpPr>
        <xdr:cNvPr id="58079" name="Line 28">
          <a:extLst>
            <a:ext uri="{FF2B5EF4-FFF2-40B4-BE49-F238E27FC236}">
              <a16:creationId xmlns:a16="http://schemas.microsoft.com/office/drawing/2014/main" id="{2FB0588F-2A18-A4FE-A421-6B45521539BE}"/>
            </a:ext>
          </a:extLst>
        </xdr:cNvPr>
        <xdr:cNvSpPr>
          <a:spLocks noChangeShapeType="1"/>
        </xdr:cNvSpPr>
      </xdr:nvSpPr>
      <xdr:spPr bwMode="auto">
        <a:xfrm>
          <a:off x="4587240" y="82814160"/>
          <a:ext cx="230124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312420</xdr:colOff>
      <xdr:row>322</xdr:row>
      <xdr:rowOff>297180</xdr:rowOff>
    </xdr:from>
    <xdr:to>
      <xdr:col>18</xdr:col>
      <xdr:colOff>0</xdr:colOff>
      <xdr:row>322</xdr:row>
      <xdr:rowOff>297180</xdr:rowOff>
    </xdr:to>
    <xdr:sp macro="" textlink="">
      <xdr:nvSpPr>
        <xdr:cNvPr id="58080" name="Line 38">
          <a:extLst>
            <a:ext uri="{FF2B5EF4-FFF2-40B4-BE49-F238E27FC236}">
              <a16:creationId xmlns:a16="http://schemas.microsoft.com/office/drawing/2014/main" id="{F8CE9355-4834-A680-B285-137D43B84FC8}"/>
            </a:ext>
          </a:extLst>
        </xdr:cNvPr>
        <xdr:cNvSpPr>
          <a:spLocks noChangeShapeType="1"/>
        </xdr:cNvSpPr>
      </xdr:nvSpPr>
      <xdr:spPr bwMode="auto">
        <a:xfrm>
          <a:off x="4899660" y="83560920"/>
          <a:ext cx="19888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274320</xdr:colOff>
      <xdr:row>2</xdr:row>
      <xdr:rowOff>114300</xdr:rowOff>
    </xdr:from>
    <xdr:to>
      <xdr:col>33</xdr:col>
      <xdr:colOff>502920</xdr:colOff>
      <xdr:row>12</xdr:row>
      <xdr:rowOff>83820</xdr:rowOff>
    </xdr:to>
    <xdr:sp macro="" textlink="">
      <xdr:nvSpPr>
        <xdr:cNvPr id="2" name="正方形/長方形 1">
          <a:extLst>
            <a:ext uri="{FF2B5EF4-FFF2-40B4-BE49-F238E27FC236}">
              <a16:creationId xmlns:a16="http://schemas.microsoft.com/office/drawing/2014/main" id="{B90B5D4C-976F-8BC8-F0E6-60FFEA655D0A}"/>
            </a:ext>
          </a:extLst>
        </xdr:cNvPr>
        <xdr:cNvSpPr/>
      </xdr:nvSpPr>
      <xdr:spPr>
        <a:xfrm>
          <a:off x="7178040" y="701040"/>
          <a:ext cx="3573780" cy="24612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氏名は </a:t>
          </a:r>
          <a:r>
            <a:rPr kumimoji="1" lang="en-US" altLang="ja-JP" sz="1100" b="1">
              <a:solidFill>
                <a:srgbClr val="FF0000"/>
              </a:solidFill>
            </a:rPr>
            <a:t>『</a:t>
          </a:r>
          <a:r>
            <a:rPr kumimoji="1" lang="ja-JP" altLang="en-US" sz="1100" b="1">
              <a:solidFill>
                <a:srgbClr val="FF0000"/>
              </a:solidFill>
            </a:rPr>
            <a:t>氏名入力規則</a:t>
          </a:r>
          <a:r>
            <a:rPr kumimoji="1" lang="en-US" altLang="ja-JP" sz="1100" b="1">
              <a:solidFill>
                <a:srgbClr val="FF0000"/>
              </a:solidFill>
            </a:rPr>
            <a:t>』 </a:t>
          </a:r>
          <a:r>
            <a:rPr kumimoji="1" lang="ja-JP" altLang="en-US" sz="1100" b="1">
              <a:solidFill>
                <a:srgbClr val="FF0000"/>
              </a:solidFill>
            </a:rPr>
            <a:t>のシートを参照して，誤字がないようにご入力ください。間違いによって大会終了後に作業が発生する場合には，別途実費と作業料を申し受けます。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生年月日欄はお申込み時に参加部門の誤りがないかチェックしていただくためのものです。参加部門の間違いを防ぐために，お手数ですが必ずご入力ください（参加部門の誤りを訂正することはできません）。</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住所は，必ず </a:t>
          </a:r>
          <a:r>
            <a:rPr kumimoji="1" lang="en-US" altLang="ja-JP" sz="1100" b="1">
              <a:solidFill>
                <a:srgbClr val="FF0000"/>
              </a:solidFill>
            </a:rPr>
            <a:t>『</a:t>
          </a:r>
          <a:r>
            <a:rPr kumimoji="1" lang="ja-JP" altLang="en-US" sz="1100" b="1">
              <a:solidFill>
                <a:srgbClr val="FF0000"/>
              </a:solidFill>
            </a:rPr>
            <a:t>ポストがある</a:t>
          </a:r>
          <a:r>
            <a:rPr kumimoji="1" lang="en-US" altLang="ja-JP" sz="1100" b="1">
              <a:solidFill>
                <a:srgbClr val="FF0000"/>
              </a:solidFill>
            </a:rPr>
            <a:t>』 </a:t>
          </a:r>
          <a:r>
            <a:rPr kumimoji="1" lang="ja-JP" altLang="en-US" sz="1100" b="1">
              <a:solidFill>
                <a:srgbClr val="FF0000"/>
              </a:solidFill>
            </a:rPr>
            <a:t>住所を記載してください。特にご自宅と教室の所在地が異なる場合には，ご注意をお願いいたします（教室にポストがない場合，ご自宅の住所としてください）。</a:t>
          </a:r>
          <a:endParaRPr kumimoji="1" lang="en-US" altLang="ja-JP" sz="1100" b="1">
            <a:solidFill>
              <a:srgbClr val="FF0000"/>
            </a:solidFill>
          </a:endParaRPr>
        </a:p>
        <a:p>
          <a:pPr algn="l"/>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204"/>
  <sheetViews>
    <sheetView workbookViewId="0">
      <selection activeCell="A18" sqref="A18"/>
    </sheetView>
  </sheetViews>
  <sheetFormatPr defaultRowHeight="13.2" x14ac:dyDescent="0.2"/>
  <cols>
    <col min="1" max="1" width="14.77734375" customWidth="1"/>
    <col min="2" max="2" width="28.44140625" customWidth="1"/>
  </cols>
  <sheetData>
    <row r="1" spans="1:4" ht="18" x14ac:dyDescent="0.2">
      <c r="A1" s="37" t="s">
        <v>104</v>
      </c>
      <c r="B1" s="17"/>
      <c r="D1" s="38" t="s">
        <v>105</v>
      </c>
    </row>
    <row r="2" spans="1:4" x14ac:dyDescent="0.2">
      <c r="A2" s="98" t="s">
        <v>106</v>
      </c>
      <c r="B2" s="98"/>
      <c r="D2" t="s">
        <v>107</v>
      </c>
    </row>
    <row r="3" spans="1:4" x14ac:dyDescent="0.2">
      <c r="A3" s="98" t="s">
        <v>108</v>
      </c>
      <c r="B3" s="98"/>
    </row>
    <row r="4" spans="1:4" x14ac:dyDescent="0.2">
      <c r="A4" s="98" t="s">
        <v>109</v>
      </c>
      <c r="B4" s="98"/>
    </row>
    <row r="5" spans="1:4" ht="13.8" thickBot="1" x14ac:dyDescent="0.25">
      <c r="A5" s="34"/>
      <c r="B5" s="34"/>
    </row>
    <row r="6" spans="1:4" x14ac:dyDescent="0.2">
      <c r="A6" s="39" t="s">
        <v>110</v>
      </c>
      <c r="B6" s="40" t="s">
        <v>111</v>
      </c>
    </row>
    <row r="7" spans="1:4" x14ac:dyDescent="0.2">
      <c r="A7" s="41" t="s">
        <v>112</v>
      </c>
      <c r="B7" s="42" t="s">
        <v>113</v>
      </c>
    </row>
    <row r="8" spans="1:4" x14ac:dyDescent="0.2">
      <c r="A8" s="41"/>
      <c r="B8" s="42" t="s">
        <v>114</v>
      </c>
    </row>
    <row r="9" spans="1:4" x14ac:dyDescent="0.2">
      <c r="A9" s="41" t="s">
        <v>115</v>
      </c>
      <c r="B9" s="42" t="s">
        <v>116</v>
      </c>
    </row>
    <row r="10" spans="1:4" x14ac:dyDescent="0.2">
      <c r="A10" s="41"/>
      <c r="B10" s="42" t="s">
        <v>117</v>
      </c>
    </row>
    <row r="11" spans="1:4" x14ac:dyDescent="0.2">
      <c r="A11" s="41"/>
      <c r="B11" s="42" t="s">
        <v>118</v>
      </c>
    </row>
    <row r="12" spans="1:4" x14ac:dyDescent="0.2">
      <c r="A12" s="41" t="s">
        <v>119</v>
      </c>
      <c r="B12" s="42" t="s">
        <v>120</v>
      </c>
    </row>
    <row r="13" spans="1:4" x14ac:dyDescent="0.2">
      <c r="A13" s="41"/>
      <c r="B13" s="42" t="s">
        <v>121</v>
      </c>
    </row>
    <row r="14" spans="1:4" x14ac:dyDescent="0.2">
      <c r="A14" s="41" t="s">
        <v>122</v>
      </c>
      <c r="B14" s="42" t="s">
        <v>123</v>
      </c>
    </row>
    <row r="15" spans="1:4" ht="13.8" thickBot="1" x14ac:dyDescent="0.25">
      <c r="A15" s="43" t="s">
        <v>124</v>
      </c>
      <c r="B15" s="44" t="s">
        <v>125</v>
      </c>
    </row>
    <row r="16" spans="1:4" x14ac:dyDescent="0.2">
      <c r="A16" s="17"/>
      <c r="B16" s="17"/>
    </row>
    <row r="17" spans="1:4" x14ac:dyDescent="0.2">
      <c r="A17" s="17"/>
      <c r="B17" s="17"/>
    </row>
    <row r="18" spans="1:4" ht="39" customHeight="1" x14ac:dyDescent="0.2">
      <c r="A18" s="85" t="s">
        <v>160</v>
      </c>
      <c r="B18" s="17"/>
      <c r="D18" s="38"/>
    </row>
    <row r="19" spans="1:4" x14ac:dyDescent="0.2">
      <c r="A19" s="76" t="s">
        <v>159</v>
      </c>
      <c r="B19" s="17"/>
    </row>
    <row r="20" spans="1:4" x14ac:dyDescent="0.2">
      <c r="A20" s="17"/>
      <c r="B20" s="17"/>
    </row>
    <row r="21" spans="1:4" x14ac:dyDescent="0.2">
      <c r="A21" s="17"/>
      <c r="B21" s="17"/>
    </row>
    <row r="22" spans="1:4" x14ac:dyDescent="0.2">
      <c r="A22" s="17"/>
      <c r="B22" s="17"/>
    </row>
    <row r="23" spans="1:4" x14ac:dyDescent="0.2">
      <c r="A23" s="17"/>
      <c r="B23" s="17"/>
    </row>
    <row r="24" spans="1:4" x14ac:dyDescent="0.2">
      <c r="A24" s="17"/>
      <c r="B24" s="17"/>
    </row>
    <row r="25" spans="1:4" x14ac:dyDescent="0.2">
      <c r="A25" s="17"/>
      <c r="B25" s="17"/>
    </row>
    <row r="26" spans="1:4" x14ac:dyDescent="0.2">
      <c r="A26" s="17"/>
      <c r="B26" s="17"/>
    </row>
    <row r="27" spans="1:4" x14ac:dyDescent="0.2">
      <c r="A27" s="17"/>
      <c r="B27" s="17"/>
    </row>
    <row r="28" spans="1:4" x14ac:dyDescent="0.2">
      <c r="A28" s="17"/>
      <c r="B28" s="17"/>
    </row>
    <row r="29" spans="1:4" x14ac:dyDescent="0.2">
      <c r="A29" s="17"/>
      <c r="B29" s="17"/>
    </row>
    <row r="30" spans="1:4" x14ac:dyDescent="0.2">
      <c r="A30" s="17"/>
      <c r="B30" s="17"/>
    </row>
    <row r="31" spans="1:4" x14ac:dyDescent="0.2">
      <c r="A31" s="17"/>
      <c r="B31" s="17"/>
    </row>
    <row r="32" spans="1:4" x14ac:dyDescent="0.2">
      <c r="A32" s="17"/>
      <c r="B32" s="17"/>
    </row>
    <row r="33" spans="1:2" x14ac:dyDescent="0.2">
      <c r="A33" s="17"/>
      <c r="B33" s="17"/>
    </row>
    <row r="34" spans="1:2" x14ac:dyDescent="0.2">
      <c r="A34" s="17"/>
      <c r="B34" s="17"/>
    </row>
    <row r="35" spans="1:2" x14ac:dyDescent="0.2">
      <c r="A35" s="17"/>
      <c r="B35" s="17"/>
    </row>
    <row r="36" spans="1:2" x14ac:dyDescent="0.2">
      <c r="A36" s="17"/>
      <c r="B36" s="17"/>
    </row>
    <row r="37" spans="1:2" x14ac:dyDescent="0.2">
      <c r="A37" s="17"/>
      <c r="B37" s="17"/>
    </row>
    <row r="38" spans="1:2" x14ac:dyDescent="0.2">
      <c r="A38" s="17"/>
      <c r="B38" s="17"/>
    </row>
    <row r="39" spans="1:2" x14ac:dyDescent="0.2">
      <c r="A39" s="17"/>
      <c r="B39" s="17"/>
    </row>
    <row r="40" spans="1:2" x14ac:dyDescent="0.2">
      <c r="A40" s="17"/>
      <c r="B40" s="17"/>
    </row>
    <row r="41" spans="1:2" x14ac:dyDescent="0.2">
      <c r="A41" s="17"/>
      <c r="B41" s="17"/>
    </row>
    <row r="42" spans="1:2" x14ac:dyDescent="0.2">
      <c r="A42" s="17"/>
      <c r="B42" s="17"/>
    </row>
    <row r="43" spans="1:2" x14ac:dyDescent="0.2">
      <c r="A43" s="17"/>
      <c r="B43" s="17"/>
    </row>
    <row r="44" spans="1:2" x14ac:dyDescent="0.2">
      <c r="A44" s="17"/>
      <c r="B44" s="17"/>
    </row>
    <row r="45" spans="1:2" x14ac:dyDescent="0.2">
      <c r="A45" s="17"/>
      <c r="B45" s="17"/>
    </row>
    <row r="46" spans="1:2" x14ac:dyDescent="0.2">
      <c r="A46" s="17"/>
      <c r="B46" s="17"/>
    </row>
    <row r="47" spans="1:2" x14ac:dyDescent="0.2">
      <c r="A47" s="17"/>
      <c r="B47" s="17"/>
    </row>
    <row r="48" spans="1:2" x14ac:dyDescent="0.2">
      <c r="A48" s="17"/>
      <c r="B48" s="17"/>
    </row>
    <row r="49" spans="1:2" x14ac:dyDescent="0.2">
      <c r="A49" s="17"/>
      <c r="B49" s="17"/>
    </row>
    <row r="50" spans="1:2" x14ac:dyDescent="0.2">
      <c r="A50" s="17"/>
      <c r="B50" s="17"/>
    </row>
    <row r="51" spans="1:2" x14ac:dyDescent="0.2">
      <c r="A51" s="17"/>
      <c r="B51" s="17"/>
    </row>
    <row r="52" spans="1:2" x14ac:dyDescent="0.2">
      <c r="A52" s="17"/>
      <c r="B52" s="17"/>
    </row>
    <row r="53" spans="1:2" x14ac:dyDescent="0.2">
      <c r="A53" s="17"/>
      <c r="B53" s="17"/>
    </row>
    <row r="54" spans="1:2" x14ac:dyDescent="0.2">
      <c r="A54" s="17"/>
      <c r="B54" s="17"/>
    </row>
    <row r="55" spans="1:2" x14ac:dyDescent="0.2">
      <c r="A55" s="17"/>
      <c r="B55" s="17"/>
    </row>
    <row r="56" spans="1:2" x14ac:dyDescent="0.2">
      <c r="A56" s="17"/>
      <c r="B56" s="17"/>
    </row>
    <row r="57" spans="1:2" x14ac:dyDescent="0.2">
      <c r="A57" s="17"/>
      <c r="B57" s="17"/>
    </row>
    <row r="58" spans="1:2" x14ac:dyDescent="0.2">
      <c r="A58" s="17"/>
      <c r="B58" s="17"/>
    </row>
    <row r="59" spans="1:2" x14ac:dyDescent="0.2">
      <c r="A59" s="17"/>
      <c r="B59" s="17"/>
    </row>
    <row r="60" spans="1:2" x14ac:dyDescent="0.2">
      <c r="A60" s="17"/>
      <c r="B60" s="17"/>
    </row>
    <row r="61" spans="1:2" x14ac:dyDescent="0.2">
      <c r="A61" s="17"/>
      <c r="B61" s="17"/>
    </row>
    <row r="62" spans="1:2" x14ac:dyDescent="0.2">
      <c r="A62" s="17"/>
      <c r="B62" s="17"/>
    </row>
    <row r="63" spans="1:2" x14ac:dyDescent="0.2">
      <c r="A63" s="17"/>
      <c r="B63" s="17"/>
    </row>
    <row r="64" spans="1:2" x14ac:dyDescent="0.2">
      <c r="A64" s="17"/>
      <c r="B64" s="17"/>
    </row>
    <row r="65" spans="1:2" x14ac:dyDescent="0.2">
      <c r="A65" s="17"/>
      <c r="B65" s="17"/>
    </row>
    <row r="66" spans="1:2" x14ac:dyDescent="0.2">
      <c r="A66" s="17"/>
      <c r="B66" s="17"/>
    </row>
    <row r="67" spans="1:2" x14ac:dyDescent="0.2">
      <c r="A67" s="17"/>
      <c r="B67" s="17"/>
    </row>
    <row r="68" spans="1:2" x14ac:dyDescent="0.2">
      <c r="A68" s="17"/>
      <c r="B68" s="17"/>
    </row>
    <row r="69" spans="1:2" x14ac:dyDescent="0.2">
      <c r="A69" s="17"/>
      <c r="B69" s="17"/>
    </row>
    <row r="70" spans="1:2" x14ac:dyDescent="0.2">
      <c r="A70" s="17"/>
      <c r="B70" s="17"/>
    </row>
    <row r="71" spans="1:2" x14ac:dyDescent="0.2">
      <c r="A71" s="17"/>
      <c r="B71" s="17"/>
    </row>
    <row r="72" spans="1:2" x14ac:dyDescent="0.2">
      <c r="A72" s="17"/>
      <c r="B72" s="17"/>
    </row>
    <row r="73" spans="1:2" x14ac:dyDescent="0.2">
      <c r="A73" s="17"/>
      <c r="B73" s="17"/>
    </row>
    <row r="74" spans="1:2" x14ac:dyDescent="0.2">
      <c r="A74" s="17"/>
      <c r="B74" s="17"/>
    </row>
    <row r="75" spans="1:2" x14ac:dyDescent="0.2">
      <c r="A75" s="17"/>
      <c r="B75" s="17"/>
    </row>
    <row r="76" spans="1:2" x14ac:dyDescent="0.2">
      <c r="A76" s="17"/>
      <c r="B76" s="17"/>
    </row>
    <row r="77" spans="1:2" x14ac:dyDescent="0.2">
      <c r="A77" s="17"/>
      <c r="B77" s="17"/>
    </row>
    <row r="78" spans="1:2" x14ac:dyDescent="0.2">
      <c r="A78" s="17"/>
      <c r="B78" s="17"/>
    </row>
    <row r="79" spans="1:2" x14ac:dyDescent="0.2">
      <c r="A79" s="17"/>
      <c r="B79" s="17"/>
    </row>
    <row r="80" spans="1:2" x14ac:dyDescent="0.2">
      <c r="A80" s="17"/>
      <c r="B80" s="17"/>
    </row>
    <row r="81" spans="1:2" x14ac:dyDescent="0.2">
      <c r="A81" s="17"/>
      <c r="B81" s="17"/>
    </row>
    <row r="82" spans="1:2" x14ac:dyDescent="0.2">
      <c r="A82" s="17"/>
      <c r="B82" s="17"/>
    </row>
    <row r="83" spans="1:2" x14ac:dyDescent="0.2">
      <c r="A83" s="17"/>
      <c r="B83" s="17"/>
    </row>
    <row r="84" spans="1:2" x14ac:dyDescent="0.2">
      <c r="A84" s="17"/>
      <c r="B84" s="17"/>
    </row>
    <row r="85" spans="1:2" x14ac:dyDescent="0.2">
      <c r="A85" s="17"/>
      <c r="B85" s="17"/>
    </row>
    <row r="86" spans="1:2" x14ac:dyDescent="0.2">
      <c r="A86" s="17"/>
      <c r="B86" s="17"/>
    </row>
    <row r="87" spans="1:2" x14ac:dyDescent="0.2">
      <c r="A87" s="17"/>
      <c r="B87" s="17"/>
    </row>
    <row r="88" spans="1:2" x14ac:dyDescent="0.2">
      <c r="A88" s="17"/>
      <c r="B88" s="17"/>
    </row>
    <row r="89" spans="1:2" x14ac:dyDescent="0.2">
      <c r="A89" s="17"/>
      <c r="B89" s="17"/>
    </row>
    <row r="90" spans="1:2" x14ac:dyDescent="0.2">
      <c r="A90" s="17"/>
      <c r="B90" s="17"/>
    </row>
    <row r="91" spans="1:2" x14ac:dyDescent="0.2">
      <c r="A91" s="17"/>
      <c r="B91" s="17"/>
    </row>
    <row r="92" spans="1:2" x14ac:dyDescent="0.2">
      <c r="A92" s="17"/>
      <c r="B92" s="17"/>
    </row>
    <row r="93" spans="1:2" x14ac:dyDescent="0.2">
      <c r="A93" s="17"/>
      <c r="B93" s="17"/>
    </row>
    <row r="94" spans="1:2" x14ac:dyDescent="0.2">
      <c r="A94" s="17"/>
      <c r="B94" s="17"/>
    </row>
    <row r="95" spans="1:2" x14ac:dyDescent="0.2">
      <c r="A95" s="17"/>
      <c r="B95" s="17"/>
    </row>
    <row r="96" spans="1:2" x14ac:dyDescent="0.2">
      <c r="A96" s="17"/>
      <c r="B96" s="17"/>
    </row>
    <row r="97" spans="1:2" x14ac:dyDescent="0.2">
      <c r="A97" s="17"/>
      <c r="B97" s="17"/>
    </row>
    <row r="98" spans="1:2" x14ac:dyDescent="0.2">
      <c r="A98" s="17"/>
      <c r="B98" s="17"/>
    </row>
    <row r="99" spans="1:2" x14ac:dyDescent="0.2">
      <c r="A99" s="17"/>
      <c r="B99" s="17"/>
    </row>
    <row r="100" spans="1:2" x14ac:dyDescent="0.2">
      <c r="A100" s="17"/>
      <c r="B100" s="17"/>
    </row>
    <row r="101" spans="1:2" x14ac:dyDescent="0.2">
      <c r="A101" s="17"/>
      <c r="B101" s="17"/>
    </row>
    <row r="102" spans="1:2" x14ac:dyDescent="0.2">
      <c r="A102" s="17"/>
      <c r="B102" s="17"/>
    </row>
    <row r="103" spans="1:2" x14ac:dyDescent="0.2">
      <c r="A103" s="17"/>
      <c r="B103" s="17"/>
    </row>
    <row r="104" spans="1:2" x14ac:dyDescent="0.2">
      <c r="A104" s="17"/>
      <c r="B104" s="17"/>
    </row>
    <row r="105" spans="1:2" x14ac:dyDescent="0.2">
      <c r="A105" s="17"/>
      <c r="B105" s="17"/>
    </row>
    <row r="106" spans="1:2" x14ac:dyDescent="0.2">
      <c r="A106" s="17"/>
      <c r="B106" s="17"/>
    </row>
    <row r="107" spans="1:2" x14ac:dyDescent="0.2">
      <c r="A107" s="17"/>
      <c r="B107" s="17"/>
    </row>
    <row r="108" spans="1:2" x14ac:dyDescent="0.2">
      <c r="A108" s="17"/>
      <c r="B108" s="17"/>
    </row>
    <row r="109" spans="1:2" x14ac:dyDescent="0.2">
      <c r="A109" s="17"/>
      <c r="B109" s="17"/>
    </row>
    <row r="110" spans="1:2" x14ac:dyDescent="0.2">
      <c r="A110" s="17"/>
      <c r="B110" s="17"/>
    </row>
    <row r="111" spans="1:2" x14ac:dyDescent="0.2">
      <c r="A111" s="17"/>
      <c r="B111" s="17"/>
    </row>
    <row r="112" spans="1:2" x14ac:dyDescent="0.2">
      <c r="A112" s="17"/>
      <c r="B112" s="17"/>
    </row>
    <row r="113" spans="1:2" x14ac:dyDescent="0.2">
      <c r="A113" s="17"/>
      <c r="B113" s="17"/>
    </row>
    <row r="114" spans="1:2" x14ac:dyDescent="0.2">
      <c r="A114" s="17"/>
      <c r="B114" s="17"/>
    </row>
    <row r="115" spans="1:2" x14ac:dyDescent="0.2">
      <c r="A115" s="17"/>
      <c r="B115" s="17"/>
    </row>
    <row r="116" spans="1:2" x14ac:dyDescent="0.2">
      <c r="A116" s="17"/>
      <c r="B116" s="17"/>
    </row>
    <row r="117" spans="1:2" x14ac:dyDescent="0.2">
      <c r="A117" s="17"/>
      <c r="B117" s="17"/>
    </row>
    <row r="118" spans="1:2" x14ac:dyDescent="0.2">
      <c r="A118" s="17"/>
      <c r="B118" s="17"/>
    </row>
    <row r="119" spans="1:2" x14ac:dyDescent="0.2">
      <c r="A119" s="17"/>
      <c r="B119" s="17"/>
    </row>
    <row r="120" spans="1:2" x14ac:dyDescent="0.2">
      <c r="A120" s="17"/>
      <c r="B120" s="17"/>
    </row>
    <row r="121" spans="1:2" x14ac:dyDescent="0.2">
      <c r="A121" s="17"/>
      <c r="B121" s="17"/>
    </row>
    <row r="122" spans="1:2" x14ac:dyDescent="0.2">
      <c r="A122" s="17"/>
      <c r="B122" s="17"/>
    </row>
    <row r="123" spans="1:2" x14ac:dyDescent="0.2">
      <c r="A123" s="17"/>
      <c r="B123" s="17"/>
    </row>
    <row r="124" spans="1:2" x14ac:dyDescent="0.2">
      <c r="A124" s="17"/>
      <c r="B124" s="17"/>
    </row>
    <row r="125" spans="1:2" x14ac:dyDescent="0.2">
      <c r="A125" s="17"/>
      <c r="B125" s="17"/>
    </row>
    <row r="126" spans="1:2" x14ac:dyDescent="0.2">
      <c r="A126" s="17"/>
      <c r="B126" s="17"/>
    </row>
    <row r="127" spans="1:2" x14ac:dyDescent="0.2">
      <c r="A127" s="17"/>
      <c r="B127" s="17"/>
    </row>
    <row r="128" spans="1:2" x14ac:dyDescent="0.2">
      <c r="A128" s="17"/>
      <c r="B128" s="17"/>
    </row>
    <row r="129" spans="1:2" x14ac:dyDescent="0.2">
      <c r="A129" s="17"/>
      <c r="B129" s="17"/>
    </row>
    <row r="130" spans="1:2" x14ac:dyDescent="0.2">
      <c r="A130" s="17"/>
      <c r="B130" s="17"/>
    </row>
    <row r="131" spans="1:2" x14ac:dyDescent="0.2">
      <c r="A131" s="17"/>
      <c r="B131" s="17"/>
    </row>
    <row r="132" spans="1:2" x14ac:dyDescent="0.2">
      <c r="A132" s="17"/>
      <c r="B132" s="17"/>
    </row>
    <row r="133" spans="1:2" x14ac:dyDescent="0.2">
      <c r="A133" s="17"/>
      <c r="B133" s="17"/>
    </row>
    <row r="134" spans="1:2" x14ac:dyDescent="0.2">
      <c r="A134" s="17"/>
      <c r="B134" s="17"/>
    </row>
    <row r="135" spans="1:2" x14ac:dyDescent="0.2">
      <c r="A135" s="17"/>
      <c r="B135" s="17"/>
    </row>
    <row r="136" spans="1:2" x14ac:dyDescent="0.2">
      <c r="A136" s="17"/>
      <c r="B136" s="17"/>
    </row>
    <row r="137" spans="1:2" x14ac:dyDescent="0.2">
      <c r="A137" s="17"/>
      <c r="B137" s="17"/>
    </row>
    <row r="138" spans="1:2" x14ac:dyDescent="0.2">
      <c r="A138" s="17"/>
      <c r="B138" s="17"/>
    </row>
    <row r="139" spans="1:2" x14ac:dyDescent="0.2">
      <c r="A139" s="17"/>
      <c r="B139" s="17"/>
    </row>
    <row r="140" spans="1:2" x14ac:dyDescent="0.2">
      <c r="A140" s="17"/>
      <c r="B140" s="17"/>
    </row>
    <row r="141" spans="1:2" x14ac:dyDescent="0.2">
      <c r="A141" s="17"/>
      <c r="B141" s="17"/>
    </row>
    <row r="142" spans="1:2" x14ac:dyDescent="0.2">
      <c r="A142" s="17"/>
      <c r="B142" s="17"/>
    </row>
    <row r="143" spans="1:2" x14ac:dyDescent="0.2">
      <c r="A143" s="17"/>
      <c r="B143" s="17"/>
    </row>
    <row r="144" spans="1:2" x14ac:dyDescent="0.2">
      <c r="A144" s="17"/>
      <c r="B144" s="17"/>
    </row>
    <row r="145" spans="1:2" x14ac:dyDescent="0.2">
      <c r="A145" s="17"/>
      <c r="B145" s="17"/>
    </row>
    <row r="146" spans="1:2" x14ac:dyDescent="0.2">
      <c r="A146" s="17"/>
      <c r="B146" s="17"/>
    </row>
    <row r="147" spans="1:2" x14ac:dyDescent="0.2">
      <c r="A147" s="17"/>
      <c r="B147" s="17"/>
    </row>
    <row r="148" spans="1:2" x14ac:dyDescent="0.2">
      <c r="A148" s="17"/>
      <c r="B148" s="17"/>
    </row>
    <row r="149" spans="1:2" x14ac:dyDescent="0.2">
      <c r="A149" s="17"/>
      <c r="B149" s="17"/>
    </row>
    <row r="150" spans="1:2" x14ac:dyDescent="0.2">
      <c r="A150" s="17"/>
      <c r="B150" s="17"/>
    </row>
    <row r="151" spans="1:2" x14ac:dyDescent="0.2">
      <c r="A151" s="17"/>
      <c r="B151" s="17"/>
    </row>
    <row r="152" spans="1:2" x14ac:dyDescent="0.2">
      <c r="A152" s="17"/>
      <c r="B152" s="17"/>
    </row>
    <row r="153" spans="1:2" x14ac:dyDescent="0.2">
      <c r="A153" s="17"/>
      <c r="B153" s="17"/>
    </row>
    <row r="154" spans="1:2" x14ac:dyDescent="0.2">
      <c r="A154" s="17"/>
      <c r="B154" s="17"/>
    </row>
    <row r="155" spans="1:2" x14ac:dyDescent="0.2">
      <c r="A155" s="17"/>
      <c r="B155" s="17"/>
    </row>
    <row r="156" spans="1:2" x14ac:dyDescent="0.2">
      <c r="A156" s="17"/>
      <c r="B156" s="17"/>
    </row>
    <row r="157" spans="1:2" x14ac:dyDescent="0.2">
      <c r="A157" s="17"/>
      <c r="B157" s="17"/>
    </row>
    <row r="158" spans="1:2" x14ac:dyDescent="0.2">
      <c r="A158" s="17"/>
      <c r="B158" s="17"/>
    </row>
    <row r="159" spans="1:2" x14ac:dyDescent="0.2">
      <c r="A159" s="17"/>
      <c r="B159" s="17"/>
    </row>
    <row r="160" spans="1:2" x14ac:dyDescent="0.2">
      <c r="A160" s="17"/>
      <c r="B160" s="17"/>
    </row>
    <row r="161" spans="1:2" x14ac:dyDescent="0.2">
      <c r="A161" s="17"/>
      <c r="B161" s="17"/>
    </row>
    <row r="162" spans="1:2" x14ac:dyDescent="0.2">
      <c r="A162" s="17"/>
      <c r="B162" s="17"/>
    </row>
    <row r="163" spans="1:2" x14ac:dyDescent="0.2">
      <c r="A163" s="17"/>
      <c r="B163" s="17"/>
    </row>
    <row r="164" spans="1:2" x14ac:dyDescent="0.2">
      <c r="A164" s="17"/>
      <c r="B164" s="17"/>
    </row>
    <row r="165" spans="1:2" x14ac:dyDescent="0.2">
      <c r="A165" s="17"/>
      <c r="B165" s="17"/>
    </row>
    <row r="166" spans="1:2" x14ac:dyDescent="0.2">
      <c r="A166" s="17"/>
      <c r="B166" s="17"/>
    </row>
    <row r="167" spans="1:2" x14ac:dyDescent="0.2">
      <c r="A167" s="17"/>
      <c r="B167" s="17"/>
    </row>
    <row r="168" spans="1:2" x14ac:dyDescent="0.2">
      <c r="A168" s="17"/>
      <c r="B168" s="17"/>
    </row>
    <row r="169" spans="1:2" x14ac:dyDescent="0.2">
      <c r="A169" s="17"/>
      <c r="B169" s="17"/>
    </row>
    <row r="170" spans="1:2" x14ac:dyDescent="0.2">
      <c r="A170" s="17"/>
      <c r="B170" s="17"/>
    </row>
    <row r="171" spans="1:2" x14ac:dyDescent="0.2">
      <c r="A171" s="17"/>
      <c r="B171" s="17"/>
    </row>
    <row r="172" spans="1:2" x14ac:dyDescent="0.2">
      <c r="A172" s="17"/>
      <c r="B172" s="17"/>
    </row>
    <row r="173" spans="1:2" x14ac:dyDescent="0.2">
      <c r="A173" s="17"/>
      <c r="B173" s="17"/>
    </row>
    <row r="174" spans="1:2" x14ac:dyDescent="0.2">
      <c r="A174" s="17"/>
      <c r="B174" s="17"/>
    </row>
    <row r="175" spans="1:2" x14ac:dyDescent="0.2">
      <c r="A175" s="17"/>
      <c r="B175" s="17"/>
    </row>
    <row r="176" spans="1:2" x14ac:dyDescent="0.2">
      <c r="A176" s="17"/>
      <c r="B176" s="17"/>
    </row>
    <row r="177" spans="1:2" x14ac:dyDescent="0.2">
      <c r="A177" s="17"/>
      <c r="B177" s="17"/>
    </row>
    <row r="178" spans="1:2" x14ac:dyDescent="0.2">
      <c r="A178" s="17"/>
      <c r="B178" s="17"/>
    </row>
    <row r="179" spans="1:2" x14ac:dyDescent="0.2">
      <c r="A179" s="17"/>
      <c r="B179" s="17"/>
    </row>
    <row r="180" spans="1:2" x14ac:dyDescent="0.2">
      <c r="A180" s="17"/>
      <c r="B180" s="17"/>
    </row>
    <row r="181" spans="1:2" x14ac:dyDescent="0.2">
      <c r="A181" s="17"/>
      <c r="B181" s="17"/>
    </row>
    <row r="182" spans="1:2" x14ac:dyDescent="0.2">
      <c r="A182" s="17"/>
      <c r="B182" s="17"/>
    </row>
    <row r="183" spans="1:2" x14ac:dyDescent="0.2">
      <c r="A183" s="17"/>
      <c r="B183" s="17"/>
    </row>
    <row r="184" spans="1:2" x14ac:dyDescent="0.2">
      <c r="A184" s="17"/>
      <c r="B184" s="17"/>
    </row>
    <row r="185" spans="1:2" x14ac:dyDescent="0.2">
      <c r="A185" s="17"/>
      <c r="B185" s="17"/>
    </row>
    <row r="186" spans="1:2" x14ac:dyDescent="0.2">
      <c r="A186" s="17"/>
      <c r="B186" s="17"/>
    </row>
    <row r="187" spans="1:2" x14ac:dyDescent="0.2">
      <c r="A187" s="17"/>
      <c r="B187" s="17"/>
    </row>
    <row r="188" spans="1:2" x14ac:dyDescent="0.2">
      <c r="A188" s="17"/>
      <c r="B188" s="17"/>
    </row>
    <row r="189" spans="1:2" x14ac:dyDescent="0.2">
      <c r="A189" s="17"/>
      <c r="B189" s="17"/>
    </row>
    <row r="190" spans="1:2" x14ac:dyDescent="0.2">
      <c r="A190" s="17"/>
      <c r="B190" s="17"/>
    </row>
    <row r="191" spans="1:2" x14ac:dyDescent="0.2">
      <c r="A191" s="17"/>
      <c r="B191" s="17"/>
    </row>
    <row r="192" spans="1:2" x14ac:dyDescent="0.2">
      <c r="A192" s="17"/>
      <c r="B192" s="17"/>
    </row>
    <row r="193" spans="1:2" x14ac:dyDescent="0.2">
      <c r="A193" s="17"/>
      <c r="B193" s="17"/>
    </row>
    <row r="194" spans="1:2" x14ac:dyDescent="0.2">
      <c r="A194" s="17"/>
      <c r="B194" s="17"/>
    </row>
    <row r="195" spans="1:2" x14ac:dyDescent="0.2">
      <c r="A195" s="17"/>
      <c r="B195" s="17"/>
    </row>
    <row r="196" spans="1:2" x14ac:dyDescent="0.2">
      <c r="A196" s="17"/>
      <c r="B196" s="17"/>
    </row>
    <row r="197" spans="1:2" x14ac:dyDescent="0.2">
      <c r="A197" s="17"/>
      <c r="B197" s="17"/>
    </row>
    <row r="198" spans="1:2" x14ac:dyDescent="0.2">
      <c r="A198" s="17"/>
      <c r="B198" s="17"/>
    </row>
    <row r="199" spans="1:2" x14ac:dyDescent="0.2">
      <c r="A199" s="17"/>
      <c r="B199" s="17"/>
    </row>
    <row r="200" spans="1:2" x14ac:dyDescent="0.2">
      <c r="A200" s="17"/>
      <c r="B200" s="17"/>
    </row>
    <row r="201" spans="1:2" x14ac:dyDescent="0.2">
      <c r="A201" s="17"/>
      <c r="B201" s="17"/>
    </row>
    <row r="202" spans="1:2" x14ac:dyDescent="0.2">
      <c r="A202" s="17"/>
      <c r="B202" s="17"/>
    </row>
    <row r="203" spans="1:2" x14ac:dyDescent="0.2">
      <c r="A203" s="17"/>
      <c r="B203" s="17"/>
    </row>
    <row r="204" spans="1:2" x14ac:dyDescent="0.2">
      <c r="A204" s="17"/>
      <c r="B204" s="17"/>
    </row>
  </sheetData>
  <sheetProtection algorithmName="SHA-512" hashValue="Py1XiGuJ0hYStENNAqKgY5whOdGXfB7fPnoGxhJ090waux2WOpidqwwEFx5+KTqdouYz9kSlwVyTifDv4TMEQg==" saltValue="eX4IG8n/rJOTSXOnIhS7pQ==" spinCount="100000" sheet="1" objects="1" scenarios="1"/>
  <mergeCells count="3">
    <mergeCell ref="A2:B2"/>
    <mergeCell ref="A3:B3"/>
    <mergeCell ref="A4:B4"/>
  </mergeCells>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9FF66"/>
  </sheetPr>
  <dimension ref="B1:AE348"/>
  <sheetViews>
    <sheetView showGridLines="0" tabSelected="1" zoomScaleNormal="100" workbookViewId="0"/>
  </sheetViews>
  <sheetFormatPr defaultColWidth="9" defaultRowHeight="14.4" x14ac:dyDescent="0.2"/>
  <cols>
    <col min="1" max="1" width="0.21875" style="4" customWidth="1"/>
    <col min="2" max="2" width="6.21875" style="4" customWidth="1"/>
    <col min="3" max="3" width="14.33203125" style="4" customWidth="1"/>
    <col min="4" max="4" width="9" style="1"/>
    <col min="5" max="5" width="3.77734375" style="1" customWidth="1"/>
    <col min="6" max="6" width="5" style="1" customWidth="1"/>
    <col min="7" max="7" width="3.77734375" style="1" customWidth="1"/>
    <col min="8" max="8" width="6.21875" style="1" customWidth="1"/>
    <col min="9" max="9" width="10.21875" style="1" customWidth="1"/>
    <col min="10" max="10" width="8.33203125" style="1" customWidth="1"/>
    <col min="11" max="11" width="11.88671875" style="1" customWidth="1"/>
    <col min="12" max="12" width="2.44140625" style="1" customWidth="1"/>
    <col min="13" max="13" width="3.88671875" style="1" customWidth="1"/>
    <col min="14" max="14" width="2.44140625" style="1" customWidth="1"/>
    <col min="15" max="15" width="4" style="1" customWidth="1"/>
    <col min="16" max="16" width="2.44140625" style="1" customWidth="1"/>
    <col min="17" max="17" width="4" style="1" customWidth="1"/>
    <col min="18" max="18" width="2.44140625" style="1" customWidth="1"/>
    <col min="19" max="20" width="5.6640625" style="4" hidden="1" customWidth="1"/>
    <col min="21" max="21" width="30.77734375" style="95" customWidth="1"/>
    <col min="22" max="24" width="12.109375" style="4" hidden="1" customWidth="1"/>
    <col min="25" max="27" width="12.109375" style="6" hidden="1" customWidth="1"/>
    <col min="28" max="29" width="12.109375" style="5" hidden="1" customWidth="1"/>
    <col min="30" max="30" width="10.6640625" style="5" hidden="1" customWidth="1"/>
    <col min="31" max="31" width="12.109375" style="33" hidden="1" customWidth="1"/>
    <col min="32" max="16384" width="9" style="4"/>
  </cols>
  <sheetData>
    <row r="1" spans="2:31" s="2" customFormat="1" ht="30" customHeight="1" x14ac:dyDescent="0.2">
      <c r="B1" s="117" t="str">
        <f>AB$1</f>
        <v>七夕そろばんワールド２０２４ ＯＮＬＩＮＥ 参加申込用紙</v>
      </c>
      <c r="C1" s="117"/>
      <c r="D1" s="117"/>
      <c r="E1" s="117"/>
      <c r="F1" s="117"/>
      <c r="G1" s="117"/>
      <c r="H1" s="117"/>
      <c r="I1" s="117"/>
      <c r="J1" s="117"/>
      <c r="K1" s="117"/>
      <c r="L1" s="117"/>
      <c r="M1" s="117"/>
      <c r="N1" s="117"/>
      <c r="O1" s="117"/>
      <c r="P1" s="117"/>
      <c r="Q1" s="117"/>
      <c r="R1" s="117"/>
      <c r="U1" s="94"/>
      <c r="X1" s="17"/>
      <c r="Y1" s="6"/>
      <c r="Z1" s="6"/>
      <c r="AA1" s="6"/>
      <c r="AB1" s="5" t="s">
        <v>212</v>
      </c>
      <c r="AC1" s="5"/>
      <c r="AD1" s="5"/>
      <c r="AE1" s="33"/>
    </row>
    <row r="2" spans="2:31" s="2" customFormat="1" ht="16.5" customHeight="1" x14ac:dyDescent="0.2">
      <c r="B2" s="36"/>
      <c r="C2" s="10"/>
      <c r="D2" s="10"/>
      <c r="E2" s="10"/>
      <c r="F2" s="10"/>
      <c r="G2" s="10"/>
      <c r="H2" s="10"/>
      <c r="I2" s="10"/>
      <c r="J2" s="10"/>
      <c r="K2" s="105" t="s">
        <v>73</v>
      </c>
      <c r="L2" s="105"/>
      <c r="M2" s="15">
        <v>6</v>
      </c>
      <c r="N2" s="92" t="s">
        <v>23</v>
      </c>
      <c r="O2" s="15">
        <v>5</v>
      </c>
      <c r="P2" s="92" t="s">
        <v>19</v>
      </c>
      <c r="Q2" s="18"/>
      <c r="R2" s="92" t="s">
        <v>20</v>
      </c>
      <c r="U2" s="94"/>
      <c r="W2" s="4" t="s">
        <v>102</v>
      </c>
      <c r="X2" s="17" t="s">
        <v>2</v>
      </c>
      <c r="Y2" s="6" t="s">
        <v>12</v>
      </c>
      <c r="Z2" s="22">
        <v>320402</v>
      </c>
      <c r="AA2" s="23">
        <v>330401</v>
      </c>
      <c r="AB2" s="5"/>
      <c r="AC2" s="5"/>
      <c r="AD2" s="5" t="s">
        <v>57</v>
      </c>
      <c r="AE2" s="33" t="s">
        <v>161</v>
      </c>
    </row>
    <row r="3" spans="2:31" ht="9.75" customHeight="1" x14ac:dyDescent="0.2">
      <c r="W3" s="4" t="s">
        <v>101</v>
      </c>
      <c r="X3" s="17" t="s">
        <v>3</v>
      </c>
      <c r="Y3" s="6" t="s">
        <v>12</v>
      </c>
      <c r="Z3" s="6">
        <f t="shared" ref="Z3:AA7" si="0">Z2-10000</f>
        <v>310402</v>
      </c>
      <c r="AA3" s="6">
        <f t="shared" si="0"/>
        <v>320401</v>
      </c>
      <c r="AD3" s="5" t="s">
        <v>58</v>
      </c>
      <c r="AE3" s="33" t="s">
        <v>162</v>
      </c>
    </row>
    <row r="4" spans="2:31" ht="15" customHeight="1" x14ac:dyDescent="0.2">
      <c r="B4" s="112" t="s">
        <v>13</v>
      </c>
      <c r="C4" s="112"/>
      <c r="D4" s="112"/>
      <c r="E4" s="112"/>
      <c r="F4" s="112"/>
      <c r="G4" s="112"/>
      <c r="H4" s="112"/>
      <c r="I4" s="113" t="s">
        <v>50</v>
      </c>
      <c r="J4" s="113"/>
      <c r="K4" s="112" t="s">
        <v>14</v>
      </c>
      <c r="L4" s="112"/>
      <c r="M4" s="112"/>
      <c r="N4" s="112"/>
      <c r="O4" s="112"/>
      <c r="P4" s="112"/>
      <c r="Q4" s="112"/>
      <c r="R4" s="112"/>
      <c r="X4" s="17" t="s">
        <v>4</v>
      </c>
      <c r="Y4" s="6" t="s">
        <v>12</v>
      </c>
      <c r="Z4" s="6">
        <f t="shared" si="0"/>
        <v>300402</v>
      </c>
      <c r="AA4" s="6">
        <f t="shared" si="0"/>
        <v>310401</v>
      </c>
      <c r="AD4" s="5" t="s">
        <v>150</v>
      </c>
      <c r="AE4" s="33" t="s">
        <v>163</v>
      </c>
    </row>
    <row r="5" spans="2:31" s="3" customFormat="1" ht="25.5" customHeight="1" x14ac:dyDescent="0.2">
      <c r="B5" s="113" t="s">
        <v>11</v>
      </c>
      <c r="C5" s="113"/>
      <c r="D5" s="113"/>
      <c r="E5" s="113"/>
      <c r="F5" s="113"/>
      <c r="G5" s="113"/>
      <c r="H5" s="113"/>
      <c r="I5" s="113"/>
      <c r="J5" s="113"/>
      <c r="K5" s="113" t="s">
        <v>56</v>
      </c>
      <c r="L5" s="113"/>
      <c r="M5" s="113"/>
      <c r="N5" s="113"/>
      <c r="O5" s="113"/>
      <c r="P5" s="113"/>
      <c r="Q5" s="113"/>
      <c r="R5" s="113"/>
      <c r="U5" s="96"/>
      <c r="X5" s="17" t="s">
        <v>8</v>
      </c>
      <c r="Y5" s="6" t="s">
        <v>12</v>
      </c>
      <c r="Z5" s="6">
        <f t="shared" si="0"/>
        <v>290402</v>
      </c>
      <c r="AA5" s="6">
        <f t="shared" si="0"/>
        <v>300401</v>
      </c>
      <c r="AE5" s="33" t="s">
        <v>164</v>
      </c>
    </row>
    <row r="6" spans="2:31" s="3" customFormat="1" ht="15" customHeight="1" x14ac:dyDescent="0.2">
      <c r="B6" s="119"/>
      <c r="C6" s="119"/>
      <c r="D6" s="119"/>
      <c r="E6" s="119"/>
      <c r="F6" s="119"/>
      <c r="G6" s="119"/>
      <c r="H6" s="119"/>
      <c r="I6" s="120"/>
      <c r="J6" s="120"/>
      <c r="K6" s="119"/>
      <c r="L6" s="119"/>
      <c r="M6" s="119"/>
      <c r="N6" s="119"/>
      <c r="O6" s="119"/>
      <c r="P6" s="119"/>
      <c r="Q6" s="119"/>
      <c r="R6" s="119"/>
      <c r="U6" s="96"/>
      <c r="X6" s="17" t="s">
        <v>38</v>
      </c>
      <c r="Y6" s="6" t="s">
        <v>12</v>
      </c>
      <c r="Z6" s="6">
        <f t="shared" si="0"/>
        <v>280402</v>
      </c>
      <c r="AA6" s="6">
        <f t="shared" si="0"/>
        <v>290401</v>
      </c>
      <c r="AE6" s="33" t="s">
        <v>165</v>
      </c>
    </row>
    <row r="7" spans="2:31" s="3" customFormat="1" ht="29.25" customHeight="1" x14ac:dyDescent="0.2">
      <c r="B7" s="120"/>
      <c r="C7" s="120"/>
      <c r="D7" s="120"/>
      <c r="E7" s="120"/>
      <c r="F7" s="120"/>
      <c r="G7" s="120"/>
      <c r="H7" s="120"/>
      <c r="I7" s="120"/>
      <c r="J7" s="120"/>
      <c r="K7" s="120"/>
      <c r="L7" s="120"/>
      <c r="M7" s="120"/>
      <c r="N7" s="120"/>
      <c r="O7" s="120"/>
      <c r="P7" s="120"/>
      <c r="Q7" s="120"/>
      <c r="R7" s="120"/>
      <c r="U7" s="93" t="str">
        <f>IF(OR(RIGHT(I6,1)="都",RIGHT(I6,1)="府",RIGHT(I6,1)="県"),"末尾の『都府県』は入れない","")</f>
        <v/>
      </c>
      <c r="X7" s="17" t="s">
        <v>39</v>
      </c>
      <c r="Y7" s="6" t="s">
        <v>31</v>
      </c>
      <c r="Z7" s="6">
        <f t="shared" si="0"/>
        <v>270402</v>
      </c>
      <c r="AA7" s="6">
        <f t="shared" si="0"/>
        <v>280401</v>
      </c>
      <c r="AE7" s="33" t="s">
        <v>166</v>
      </c>
    </row>
    <row r="8" spans="2:31" s="3" customFormat="1" ht="6.75" customHeight="1" x14ac:dyDescent="0.2">
      <c r="J8" s="9"/>
      <c r="K8" s="9"/>
      <c r="L8" s="9"/>
      <c r="M8" s="9"/>
      <c r="N8" s="9"/>
      <c r="O8" s="9"/>
      <c r="P8" s="9"/>
      <c r="Q8" s="9"/>
      <c r="R8" s="9"/>
      <c r="U8" s="96"/>
      <c r="X8" s="17" t="s">
        <v>40</v>
      </c>
      <c r="Y8" s="6" t="s">
        <v>32</v>
      </c>
      <c r="Z8" s="6">
        <f t="shared" ref="Z8:Z16" si="1">Z7-10000</f>
        <v>260402</v>
      </c>
      <c r="AA8" s="6">
        <f t="shared" ref="AA8:AA17" si="2">AA7-10000</f>
        <v>270401</v>
      </c>
      <c r="AE8" s="33" t="s">
        <v>167</v>
      </c>
    </row>
    <row r="9" spans="2:31" s="3" customFormat="1" ht="30" customHeight="1" x14ac:dyDescent="0.2">
      <c r="B9" s="14"/>
      <c r="C9" s="14"/>
      <c r="D9" s="14"/>
      <c r="E9" s="14"/>
      <c r="F9" s="14"/>
      <c r="G9" s="14"/>
      <c r="H9" s="14"/>
      <c r="I9" s="14"/>
      <c r="J9" s="14"/>
      <c r="K9" s="16" t="s">
        <v>29</v>
      </c>
      <c r="L9" s="18"/>
      <c r="M9" s="100" t="s">
        <v>27</v>
      </c>
      <c r="N9" s="100"/>
      <c r="O9" s="100"/>
      <c r="P9" s="15">
        <v>1</v>
      </c>
      <c r="Q9" s="100" t="s">
        <v>28</v>
      </c>
      <c r="R9" s="100"/>
      <c r="U9" s="96"/>
      <c r="X9" s="17" t="s">
        <v>41</v>
      </c>
      <c r="Y9" s="6" t="s">
        <v>33</v>
      </c>
      <c r="Z9" s="6">
        <f t="shared" si="1"/>
        <v>250402</v>
      </c>
      <c r="AA9" s="6">
        <f t="shared" si="2"/>
        <v>260401</v>
      </c>
      <c r="AE9" s="33" t="s">
        <v>168</v>
      </c>
    </row>
    <row r="10" spans="2:31" s="3" customFormat="1" ht="20.25" customHeight="1" x14ac:dyDescent="0.2">
      <c r="B10" s="114" t="s">
        <v>211</v>
      </c>
      <c r="C10" s="114"/>
      <c r="D10" s="114"/>
      <c r="E10" s="114"/>
      <c r="F10" s="114"/>
      <c r="G10" s="114"/>
      <c r="H10" s="114"/>
      <c r="I10" s="114"/>
      <c r="J10" s="114"/>
      <c r="K10" s="114"/>
      <c r="L10" s="114"/>
      <c r="M10" s="114"/>
      <c r="N10" s="114"/>
      <c r="O10" s="114"/>
      <c r="P10" s="114"/>
      <c r="Q10" s="114"/>
      <c r="R10" s="114"/>
      <c r="U10" s="96"/>
      <c r="X10" s="17" t="s">
        <v>42</v>
      </c>
      <c r="Y10" s="6" t="s">
        <v>34</v>
      </c>
      <c r="Z10" s="6">
        <f t="shared" si="1"/>
        <v>240402</v>
      </c>
      <c r="AA10" s="6">
        <f t="shared" si="2"/>
        <v>250401</v>
      </c>
      <c r="AE10" s="33" t="s">
        <v>169</v>
      </c>
    </row>
    <row r="11" spans="2:31" s="5" customFormat="1" ht="15" customHeight="1" x14ac:dyDescent="0.15">
      <c r="B11" s="113" t="s">
        <v>24</v>
      </c>
      <c r="C11" s="115" t="s">
        <v>25</v>
      </c>
      <c r="D11" s="115"/>
      <c r="E11" s="116" t="s">
        <v>60</v>
      </c>
      <c r="F11" s="116"/>
      <c r="G11" s="116"/>
      <c r="H11" s="116"/>
      <c r="I11" s="116"/>
      <c r="J11" s="116" t="s">
        <v>9</v>
      </c>
      <c r="K11" s="116" t="s">
        <v>0</v>
      </c>
      <c r="L11" s="116"/>
      <c r="M11" s="116" t="s">
        <v>7</v>
      </c>
      <c r="N11" s="116"/>
      <c r="O11" s="116"/>
      <c r="P11" s="116"/>
      <c r="Q11" s="116"/>
      <c r="R11" s="116"/>
      <c r="U11" s="97"/>
      <c r="X11" s="17" t="s">
        <v>43</v>
      </c>
      <c r="Y11" s="6" t="s">
        <v>35</v>
      </c>
      <c r="Z11" s="6">
        <f t="shared" si="1"/>
        <v>230402</v>
      </c>
      <c r="AA11" s="6">
        <f t="shared" si="2"/>
        <v>240401</v>
      </c>
      <c r="AE11" s="33" t="s">
        <v>170</v>
      </c>
    </row>
    <row r="12" spans="2:31" s="3" customFormat="1" ht="31.5" customHeight="1" x14ac:dyDescent="0.2">
      <c r="B12" s="113"/>
      <c r="C12" s="116" t="s">
        <v>1</v>
      </c>
      <c r="D12" s="116"/>
      <c r="E12" s="116"/>
      <c r="F12" s="116"/>
      <c r="G12" s="116"/>
      <c r="H12" s="116"/>
      <c r="I12" s="116"/>
      <c r="J12" s="116"/>
      <c r="K12" s="116"/>
      <c r="L12" s="116"/>
      <c r="M12" s="116"/>
      <c r="N12" s="116"/>
      <c r="O12" s="116"/>
      <c r="P12" s="116"/>
      <c r="Q12" s="116"/>
      <c r="R12" s="116"/>
      <c r="U12" s="96"/>
      <c r="X12" s="17" t="s">
        <v>44</v>
      </c>
      <c r="Y12" s="6" t="s">
        <v>35</v>
      </c>
      <c r="Z12" s="6">
        <f t="shared" si="1"/>
        <v>220402</v>
      </c>
      <c r="AA12" s="6">
        <f t="shared" si="2"/>
        <v>230401</v>
      </c>
      <c r="AE12" s="33" t="s">
        <v>171</v>
      </c>
    </row>
    <row r="13" spans="2:31" s="5" customFormat="1" ht="15" customHeight="1" x14ac:dyDescent="0.15">
      <c r="B13" s="113" t="s">
        <v>37</v>
      </c>
      <c r="C13" s="110" t="s">
        <v>10</v>
      </c>
      <c r="D13" s="110"/>
      <c r="E13" s="100" t="s">
        <v>149</v>
      </c>
      <c r="F13" s="100"/>
      <c r="G13" s="100"/>
      <c r="H13" s="100"/>
      <c r="I13" s="100"/>
      <c r="J13" s="100" t="s">
        <v>49</v>
      </c>
      <c r="K13" s="100" t="s">
        <v>12</v>
      </c>
      <c r="L13" s="100"/>
      <c r="M13" s="106" t="s">
        <v>57</v>
      </c>
      <c r="N13" s="106"/>
      <c r="O13" s="106"/>
      <c r="P13" s="106"/>
      <c r="Q13" s="106"/>
      <c r="R13" s="106"/>
      <c r="U13" s="97"/>
      <c r="X13" s="17" t="s">
        <v>45</v>
      </c>
      <c r="Y13" s="6" t="s">
        <v>35</v>
      </c>
      <c r="Z13" s="6">
        <f t="shared" si="1"/>
        <v>210402</v>
      </c>
      <c r="AA13" s="6">
        <f t="shared" si="2"/>
        <v>220401</v>
      </c>
      <c r="AE13" s="33" t="s">
        <v>172</v>
      </c>
    </row>
    <row r="14" spans="2:31" s="5" customFormat="1" ht="31.5" customHeight="1" x14ac:dyDescent="0.2">
      <c r="B14" s="113"/>
      <c r="C14" s="111" t="s">
        <v>126</v>
      </c>
      <c r="D14" s="111"/>
      <c r="E14" s="100"/>
      <c r="F14" s="100"/>
      <c r="G14" s="100"/>
      <c r="H14" s="100"/>
      <c r="I14" s="100"/>
      <c r="J14" s="100"/>
      <c r="K14" s="100"/>
      <c r="L14" s="100"/>
      <c r="M14" s="16">
        <v>29</v>
      </c>
      <c r="N14" s="92" t="s">
        <v>23</v>
      </c>
      <c r="O14" s="16">
        <v>7</v>
      </c>
      <c r="P14" s="92" t="s">
        <v>19</v>
      </c>
      <c r="Q14" s="16">
        <v>7</v>
      </c>
      <c r="R14" s="92" t="s">
        <v>20</v>
      </c>
      <c r="U14" s="97" t="s">
        <v>59</v>
      </c>
      <c r="X14" s="17" t="s">
        <v>46</v>
      </c>
      <c r="Y14" s="6" t="s">
        <v>36</v>
      </c>
      <c r="Z14" s="6">
        <f t="shared" si="1"/>
        <v>200402</v>
      </c>
      <c r="AA14" s="6">
        <f t="shared" si="2"/>
        <v>210401</v>
      </c>
      <c r="AE14" s="33" t="s">
        <v>173</v>
      </c>
    </row>
    <row r="15" spans="2:31" s="5" customFormat="1" ht="15" customHeight="1" x14ac:dyDescent="0.15">
      <c r="B15" s="100" t="str">
        <f>IF(C16="","",(P$9-1)*10+1)</f>
        <v/>
      </c>
      <c r="C15" s="102"/>
      <c r="D15" s="102"/>
      <c r="E15" s="103"/>
      <c r="F15" s="103"/>
      <c r="G15" s="103"/>
      <c r="H15" s="103"/>
      <c r="I15" s="103"/>
      <c r="J15" s="103"/>
      <c r="K15" s="100" t="str">
        <f>IF(J15="","",VLOOKUP(J15,X:Y,2,FALSE))</f>
        <v/>
      </c>
      <c r="L15" s="100"/>
      <c r="M15" s="101" t="s">
        <v>57</v>
      </c>
      <c r="N15" s="101"/>
      <c r="O15" s="101"/>
      <c r="P15" s="101"/>
      <c r="Q15" s="101"/>
      <c r="R15" s="101"/>
      <c r="U15" s="99" t="str">
        <f>IF(V16="","",IF(AND(V16&gt;=VLOOKUP(J15,X:AA,3,FALSE),V16&lt;=VLOOKUP(J15,X:AA,4,FALSE)),"","学年を確認してください"))</f>
        <v/>
      </c>
      <c r="X15" s="17" t="s">
        <v>47</v>
      </c>
      <c r="Y15" s="6" t="s">
        <v>36</v>
      </c>
      <c r="Z15" s="6">
        <f t="shared" si="1"/>
        <v>190402</v>
      </c>
      <c r="AA15" s="6">
        <f t="shared" si="2"/>
        <v>200401</v>
      </c>
      <c r="AE15" s="33" t="s">
        <v>174</v>
      </c>
    </row>
    <row r="16" spans="2:31" s="5" customFormat="1" ht="26.25" customHeight="1" x14ac:dyDescent="0.2">
      <c r="B16" s="100"/>
      <c r="C16" s="104"/>
      <c r="D16" s="104"/>
      <c r="E16" s="103"/>
      <c r="F16" s="103"/>
      <c r="G16" s="103"/>
      <c r="H16" s="103"/>
      <c r="I16" s="103"/>
      <c r="J16" s="103"/>
      <c r="K16" s="100"/>
      <c r="L16" s="100"/>
      <c r="M16" s="20"/>
      <c r="N16" s="92" t="s">
        <v>23</v>
      </c>
      <c r="O16" s="20"/>
      <c r="P16" s="92" t="s">
        <v>19</v>
      </c>
      <c r="Q16" s="20"/>
      <c r="R16" s="92" t="s">
        <v>20</v>
      </c>
      <c r="S16" s="5">
        <f>IF(M16="元",1,M16)</f>
        <v>0</v>
      </c>
      <c r="T16" s="5">
        <f>IF(M15=" 昭和",S16-63,IF(M15=" 令和",S16+30,S16))</f>
        <v>0</v>
      </c>
      <c r="U16" s="99"/>
      <c r="V16" s="23" t="str">
        <f>IF(M16="","",T16*10000+O16*100+Q16)</f>
        <v/>
      </c>
      <c r="X16" s="17" t="s">
        <v>48</v>
      </c>
      <c r="Y16" s="6" t="s">
        <v>36</v>
      </c>
      <c r="Z16" s="6">
        <f t="shared" si="1"/>
        <v>180402</v>
      </c>
      <c r="AA16" s="6">
        <f t="shared" si="2"/>
        <v>190401</v>
      </c>
      <c r="AE16" s="33" t="s">
        <v>175</v>
      </c>
    </row>
    <row r="17" spans="2:31" ht="15" customHeight="1" x14ac:dyDescent="0.15">
      <c r="B17" s="100" t="str">
        <f>IF(C18="","",(P$9-1)*10+2)</f>
        <v/>
      </c>
      <c r="C17" s="102"/>
      <c r="D17" s="102"/>
      <c r="E17" s="103"/>
      <c r="F17" s="103"/>
      <c r="G17" s="103"/>
      <c r="H17" s="103"/>
      <c r="I17" s="103"/>
      <c r="J17" s="103"/>
      <c r="K17" s="100" t="str">
        <f>IF(J17="","",VLOOKUP(J17,X:Y,2,FALSE))</f>
        <v/>
      </c>
      <c r="L17" s="100"/>
      <c r="M17" s="101" t="s">
        <v>57</v>
      </c>
      <c r="N17" s="101"/>
      <c r="O17" s="101"/>
      <c r="P17" s="101"/>
      <c r="Q17" s="101"/>
      <c r="R17" s="101"/>
      <c r="S17" s="5"/>
      <c r="T17" s="5"/>
      <c r="U17" s="99" t="str">
        <f t="shared" ref="U17" si="3">IF(V18="","",IF(AND(V18&gt;=VLOOKUP(J17,X:AA,3,FALSE),V18&lt;=VLOOKUP(J17,X:AA,4,FALSE)),"","学年を確認してください"))</f>
        <v/>
      </c>
      <c r="V17" s="5"/>
      <c r="W17" s="5"/>
      <c r="X17" s="17" t="s">
        <v>6</v>
      </c>
      <c r="Y17" s="6" t="s">
        <v>5</v>
      </c>
      <c r="Z17" s="86">
        <v>-100000000</v>
      </c>
      <c r="AA17" s="6">
        <f t="shared" si="2"/>
        <v>180401</v>
      </c>
      <c r="AE17" s="33" t="s">
        <v>176</v>
      </c>
    </row>
    <row r="18" spans="2:31" ht="26.25" customHeight="1" x14ac:dyDescent="0.2">
      <c r="B18" s="100"/>
      <c r="C18" s="104"/>
      <c r="D18" s="104"/>
      <c r="E18" s="103"/>
      <c r="F18" s="103"/>
      <c r="G18" s="103"/>
      <c r="H18" s="103"/>
      <c r="I18" s="103"/>
      <c r="J18" s="103"/>
      <c r="K18" s="100"/>
      <c r="L18" s="100"/>
      <c r="M18" s="20"/>
      <c r="N18" s="92" t="s">
        <v>23</v>
      </c>
      <c r="O18" s="20"/>
      <c r="P18" s="92" t="s">
        <v>19</v>
      </c>
      <c r="Q18" s="20"/>
      <c r="R18" s="92" t="s">
        <v>20</v>
      </c>
      <c r="S18" s="5">
        <f>IF(M18="元",1,M18)</f>
        <v>0</v>
      </c>
      <c r="T18" s="5">
        <f>IF(M17=" 昭和",S18-63,IF(M17=" 令和",S18+30,S18))</f>
        <v>0</v>
      </c>
      <c r="U18" s="99"/>
      <c r="V18" s="23" t="str">
        <f>IF(M18="","",M18*10000+O18*100+Q18)</f>
        <v/>
      </c>
      <c r="W18" s="5"/>
      <c r="X18" s="17" t="s">
        <v>5</v>
      </c>
      <c r="Y18" s="6" t="s">
        <v>5</v>
      </c>
      <c r="Z18" s="86">
        <v>-100000000</v>
      </c>
      <c r="AA18" s="86">
        <f>AA17</f>
        <v>180401</v>
      </c>
      <c r="AE18" s="33" t="s">
        <v>177</v>
      </c>
    </row>
    <row r="19" spans="2:31" ht="15" customHeight="1" x14ac:dyDescent="0.15">
      <c r="B19" s="100" t="str">
        <f>IF(C20="","",(P$9-1)*10+3)</f>
        <v/>
      </c>
      <c r="C19" s="102"/>
      <c r="D19" s="102"/>
      <c r="E19" s="103"/>
      <c r="F19" s="103"/>
      <c r="G19" s="103"/>
      <c r="H19" s="103"/>
      <c r="I19" s="103"/>
      <c r="J19" s="103"/>
      <c r="K19" s="100" t="str">
        <f>IF(J19="","",VLOOKUP(J19,X:Y,2,FALSE))</f>
        <v/>
      </c>
      <c r="L19" s="100"/>
      <c r="M19" s="101" t="s">
        <v>57</v>
      </c>
      <c r="N19" s="101"/>
      <c r="O19" s="101"/>
      <c r="P19" s="101"/>
      <c r="Q19" s="101"/>
      <c r="R19" s="101"/>
      <c r="S19" s="5"/>
      <c r="T19" s="5"/>
      <c r="U19" s="99" t="str">
        <f t="shared" ref="U19" si="4">IF(V20="","",IF(AND(V20&gt;=VLOOKUP(J19,X:AA,3,FALSE),V20&lt;=VLOOKUP(J19,X:AA,4,FALSE)),"","学年を確認してください"))</f>
        <v/>
      </c>
      <c r="V19" s="5"/>
      <c r="W19" s="5"/>
      <c r="X19" s="17"/>
      <c r="AE19" s="33" t="s">
        <v>178</v>
      </c>
    </row>
    <row r="20" spans="2:31" ht="26.25" customHeight="1" x14ac:dyDescent="0.2">
      <c r="B20" s="100"/>
      <c r="C20" s="104"/>
      <c r="D20" s="104"/>
      <c r="E20" s="103"/>
      <c r="F20" s="103"/>
      <c r="G20" s="103"/>
      <c r="H20" s="103"/>
      <c r="I20" s="103"/>
      <c r="J20" s="103"/>
      <c r="K20" s="100"/>
      <c r="L20" s="100"/>
      <c r="M20" s="20"/>
      <c r="N20" s="92" t="s">
        <v>23</v>
      </c>
      <c r="O20" s="20"/>
      <c r="P20" s="92" t="s">
        <v>19</v>
      </c>
      <c r="Q20" s="20"/>
      <c r="R20" s="92" t="s">
        <v>20</v>
      </c>
      <c r="S20" s="5">
        <f>IF(M20="元",1,M20)</f>
        <v>0</v>
      </c>
      <c r="T20" s="5">
        <f>IF(M19=" 昭和",S20-63,IF(M19=" 令和",S20+30,S20))</f>
        <v>0</v>
      </c>
      <c r="U20" s="99"/>
      <c r="V20" s="23" t="str">
        <f>IF(M20="","",M20*10000+O20*100+Q20)</f>
        <v/>
      </c>
      <c r="W20" s="5"/>
      <c r="X20" s="17"/>
      <c r="AE20" s="33" t="s">
        <v>179</v>
      </c>
    </row>
    <row r="21" spans="2:31" ht="15" customHeight="1" x14ac:dyDescent="0.15">
      <c r="B21" s="100" t="str">
        <f>IF(C22="","",(P$9-1)*10+4)</f>
        <v/>
      </c>
      <c r="C21" s="102"/>
      <c r="D21" s="102"/>
      <c r="E21" s="103"/>
      <c r="F21" s="103"/>
      <c r="G21" s="103"/>
      <c r="H21" s="103"/>
      <c r="I21" s="103"/>
      <c r="J21" s="103"/>
      <c r="K21" s="100" t="str">
        <f>IF(J21="","",VLOOKUP(J21,X:Y,2,FALSE))</f>
        <v/>
      </c>
      <c r="L21" s="100"/>
      <c r="M21" s="101" t="s">
        <v>57</v>
      </c>
      <c r="N21" s="101"/>
      <c r="O21" s="101"/>
      <c r="P21" s="101"/>
      <c r="Q21" s="101"/>
      <c r="R21" s="101"/>
      <c r="S21" s="5"/>
      <c r="T21" s="5"/>
      <c r="U21" s="99" t="str">
        <f t="shared" ref="U21" si="5">IF(V22="","",IF(AND(V22&gt;=VLOOKUP(J21,X:AA,3,FALSE),V22&lt;=VLOOKUP(J21,X:AA,4,FALSE)),"","学年を確認してください"))</f>
        <v/>
      </c>
      <c r="V21" s="5"/>
      <c r="W21" s="5"/>
      <c r="X21" s="17"/>
      <c r="AE21" s="33" t="s">
        <v>180</v>
      </c>
    </row>
    <row r="22" spans="2:31" ht="26.25" customHeight="1" x14ac:dyDescent="0.2">
      <c r="B22" s="100"/>
      <c r="C22" s="104"/>
      <c r="D22" s="104"/>
      <c r="E22" s="103"/>
      <c r="F22" s="103"/>
      <c r="G22" s="103"/>
      <c r="H22" s="103"/>
      <c r="I22" s="103"/>
      <c r="J22" s="103"/>
      <c r="K22" s="100"/>
      <c r="L22" s="100"/>
      <c r="M22" s="20"/>
      <c r="N22" s="92" t="s">
        <v>23</v>
      </c>
      <c r="O22" s="20"/>
      <c r="P22" s="92" t="s">
        <v>19</v>
      </c>
      <c r="Q22" s="20"/>
      <c r="R22" s="92" t="s">
        <v>20</v>
      </c>
      <c r="S22" s="5">
        <f>IF(M22="元",1,M22)</f>
        <v>0</v>
      </c>
      <c r="T22" s="5">
        <f>IF(M21=" 昭和",S22-63,IF(M21=" 令和",S22+30,S22))</f>
        <v>0</v>
      </c>
      <c r="U22" s="99"/>
      <c r="V22" s="23" t="str">
        <f>IF(M22="","",M22*10000+O22*100+Q22)</f>
        <v/>
      </c>
      <c r="W22" s="5"/>
      <c r="X22" s="17"/>
      <c r="AE22" s="33" t="s">
        <v>181</v>
      </c>
    </row>
    <row r="23" spans="2:31" ht="15" customHeight="1" x14ac:dyDescent="0.15">
      <c r="B23" s="100" t="str">
        <f>IF(C24="","",(P$9-1)*10+5)</f>
        <v/>
      </c>
      <c r="C23" s="102"/>
      <c r="D23" s="102"/>
      <c r="E23" s="103"/>
      <c r="F23" s="103"/>
      <c r="G23" s="103"/>
      <c r="H23" s="103"/>
      <c r="I23" s="103"/>
      <c r="J23" s="103"/>
      <c r="K23" s="100" t="str">
        <f>IF(J23="","",VLOOKUP(J23,X:Y,2,FALSE))</f>
        <v/>
      </c>
      <c r="L23" s="100"/>
      <c r="M23" s="101" t="s">
        <v>57</v>
      </c>
      <c r="N23" s="101"/>
      <c r="O23" s="101"/>
      <c r="P23" s="101"/>
      <c r="Q23" s="101"/>
      <c r="R23" s="101"/>
      <c r="S23" s="5"/>
      <c r="T23" s="5"/>
      <c r="U23" s="99" t="str">
        <f t="shared" ref="U23" si="6">IF(V24="","",IF(AND(V24&gt;=VLOOKUP(J23,X:AA,3,FALSE),V24&lt;=VLOOKUP(J23,X:AA,4,FALSE)),"","学年を確認してください"))</f>
        <v/>
      </c>
      <c r="V23" s="5"/>
      <c r="W23" s="5"/>
      <c r="X23" s="17"/>
      <c r="AE23" s="33" t="s">
        <v>182</v>
      </c>
    </row>
    <row r="24" spans="2:31" ht="26.25" customHeight="1" x14ac:dyDescent="0.2">
      <c r="B24" s="100"/>
      <c r="C24" s="104"/>
      <c r="D24" s="104"/>
      <c r="E24" s="103"/>
      <c r="F24" s="103"/>
      <c r="G24" s="103"/>
      <c r="H24" s="103"/>
      <c r="I24" s="103"/>
      <c r="J24" s="103"/>
      <c r="K24" s="100"/>
      <c r="L24" s="100"/>
      <c r="M24" s="20"/>
      <c r="N24" s="92" t="s">
        <v>23</v>
      </c>
      <c r="O24" s="20"/>
      <c r="P24" s="92" t="s">
        <v>19</v>
      </c>
      <c r="Q24" s="20"/>
      <c r="R24" s="92" t="s">
        <v>20</v>
      </c>
      <c r="S24" s="5">
        <f>IF(M24="元",1,M24)</f>
        <v>0</v>
      </c>
      <c r="T24" s="5">
        <f>IF(M23=" 昭和",S24-63,IF(M23=" 令和",S24+30,S24))</f>
        <v>0</v>
      </c>
      <c r="U24" s="99"/>
      <c r="V24" s="23" t="str">
        <f>IF(M24="","",M24*10000+O24*100+Q24)</f>
        <v/>
      </c>
      <c r="W24" s="5"/>
      <c r="X24" s="17"/>
      <c r="AE24" s="33" t="s">
        <v>183</v>
      </c>
    </row>
    <row r="25" spans="2:31" ht="15" customHeight="1" x14ac:dyDescent="0.15">
      <c r="B25" s="100" t="str">
        <f>IF(C26="","",(P$9-1)*10+6)</f>
        <v/>
      </c>
      <c r="C25" s="102"/>
      <c r="D25" s="102"/>
      <c r="E25" s="103"/>
      <c r="F25" s="103"/>
      <c r="G25" s="103"/>
      <c r="H25" s="103"/>
      <c r="I25" s="103"/>
      <c r="J25" s="103"/>
      <c r="K25" s="100" t="str">
        <f>IF(J25="","",VLOOKUP(J25,X:Y,2,FALSE))</f>
        <v/>
      </c>
      <c r="L25" s="100"/>
      <c r="M25" s="101" t="s">
        <v>57</v>
      </c>
      <c r="N25" s="101"/>
      <c r="O25" s="101"/>
      <c r="P25" s="101"/>
      <c r="Q25" s="101"/>
      <c r="R25" s="101"/>
      <c r="S25" s="5"/>
      <c r="T25" s="5"/>
      <c r="U25" s="99" t="str">
        <f t="shared" ref="U25" si="7">IF(V26="","",IF(AND(V26&gt;=VLOOKUP(J25,X:AA,3,FALSE),V26&lt;=VLOOKUP(J25,X:AA,4,FALSE)),"","学年を確認してください"))</f>
        <v/>
      </c>
      <c r="V25" s="5"/>
      <c r="W25" s="5"/>
      <c r="X25" s="17"/>
      <c r="AE25" s="33" t="s">
        <v>184</v>
      </c>
    </row>
    <row r="26" spans="2:31" ht="26.25" customHeight="1" x14ac:dyDescent="0.2">
      <c r="B26" s="100"/>
      <c r="C26" s="104"/>
      <c r="D26" s="104"/>
      <c r="E26" s="103"/>
      <c r="F26" s="103"/>
      <c r="G26" s="103"/>
      <c r="H26" s="103"/>
      <c r="I26" s="103"/>
      <c r="J26" s="103"/>
      <c r="K26" s="100"/>
      <c r="L26" s="100"/>
      <c r="M26" s="20"/>
      <c r="N26" s="92" t="s">
        <v>23</v>
      </c>
      <c r="O26" s="20"/>
      <c r="P26" s="92" t="s">
        <v>19</v>
      </c>
      <c r="Q26" s="20"/>
      <c r="R26" s="92" t="s">
        <v>20</v>
      </c>
      <c r="S26" s="5">
        <f>IF(M26="元",1,M26)</f>
        <v>0</v>
      </c>
      <c r="T26" s="5">
        <f>IF(M25=" 昭和",S26-63,IF(M25=" 令和",S26+30,S26))</f>
        <v>0</v>
      </c>
      <c r="U26" s="99"/>
      <c r="V26" s="23" t="str">
        <f>IF(M26="","",M26*10000+O26*100+Q26)</f>
        <v/>
      </c>
      <c r="W26" s="5"/>
      <c r="X26" s="5"/>
      <c r="AE26" s="33" t="s">
        <v>185</v>
      </c>
    </row>
    <row r="27" spans="2:31" ht="15" customHeight="1" x14ac:dyDescent="0.15">
      <c r="B27" s="100" t="str">
        <f>IF(C28="","",(P$9-1)*10+7)</f>
        <v/>
      </c>
      <c r="C27" s="102"/>
      <c r="D27" s="102"/>
      <c r="E27" s="103"/>
      <c r="F27" s="103"/>
      <c r="G27" s="103"/>
      <c r="H27" s="103"/>
      <c r="I27" s="103"/>
      <c r="J27" s="103"/>
      <c r="K27" s="100" t="str">
        <f>IF(J27="","",VLOOKUP(J27,X:Y,2,FALSE))</f>
        <v/>
      </c>
      <c r="L27" s="100"/>
      <c r="M27" s="101" t="s">
        <v>57</v>
      </c>
      <c r="N27" s="101"/>
      <c r="O27" s="101"/>
      <c r="P27" s="101"/>
      <c r="Q27" s="101"/>
      <c r="R27" s="101"/>
      <c r="S27" s="5"/>
      <c r="T27" s="5"/>
      <c r="U27" s="99" t="str">
        <f t="shared" ref="U27" si="8">IF(V28="","",IF(AND(V28&gt;=VLOOKUP(J27,X:AA,3,FALSE),V28&lt;=VLOOKUP(J27,X:AA,4,FALSE)),"","学年を確認してください"))</f>
        <v/>
      </c>
      <c r="V27" s="5"/>
      <c r="W27" s="5"/>
      <c r="X27" s="5"/>
      <c r="AE27" s="33" t="s">
        <v>186</v>
      </c>
    </row>
    <row r="28" spans="2:31" ht="26.25" customHeight="1" x14ac:dyDescent="0.2">
      <c r="B28" s="100"/>
      <c r="C28" s="104"/>
      <c r="D28" s="104"/>
      <c r="E28" s="103"/>
      <c r="F28" s="103"/>
      <c r="G28" s="103"/>
      <c r="H28" s="103"/>
      <c r="I28" s="103"/>
      <c r="J28" s="103"/>
      <c r="K28" s="100"/>
      <c r="L28" s="100"/>
      <c r="M28" s="20"/>
      <c r="N28" s="92" t="s">
        <v>23</v>
      </c>
      <c r="O28" s="20"/>
      <c r="P28" s="92" t="s">
        <v>19</v>
      </c>
      <c r="Q28" s="20"/>
      <c r="R28" s="92" t="s">
        <v>20</v>
      </c>
      <c r="S28" s="5">
        <f>IF(M28="元",1,M28)</f>
        <v>0</v>
      </c>
      <c r="T28" s="5">
        <f>IF(M27=" 昭和",S28-63,IF(M27=" 令和",S28+30,S28))</f>
        <v>0</v>
      </c>
      <c r="U28" s="99"/>
      <c r="V28" s="23" t="str">
        <f>IF(M28="","",M28*10000+O28*100+Q28)</f>
        <v/>
      </c>
      <c r="W28" s="5"/>
      <c r="X28" s="5"/>
      <c r="AE28" s="33" t="s">
        <v>187</v>
      </c>
    </row>
    <row r="29" spans="2:31" ht="15" customHeight="1" x14ac:dyDescent="0.15">
      <c r="B29" s="100" t="str">
        <f>IF(C30="","",(P$9-1)*10+8)</f>
        <v/>
      </c>
      <c r="C29" s="102"/>
      <c r="D29" s="102"/>
      <c r="E29" s="103"/>
      <c r="F29" s="103"/>
      <c r="G29" s="103"/>
      <c r="H29" s="103"/>
      <c r="I29" s="103"/>
      <c r="J29" s="103"/>
      <c r="K29" s="100" t="str">
        <f>IF(J29="","",VLOOKUP(J29,X:Y,2,FALSE))</f>
        <v/>
      </c>
      <c r="L29" s="100"/>
      <c r="M29" s="101" t="s">
        <v>57</v>
      </c>
      <c r="N29" s="101"/>
      <c r="O29" s="101"/>
      <c r="P29" s="101"/>
      <c r="Q29" s="101"/>
      <c r="R29" s="101"/>
      <c r="S29" s="5"/>
      <c r="T29" s="5"/>
      <c r="U29" s="99" t="str">
        <f t="shared" ref="U29" si="9">IF(V30="","",IF(AND(V30&gt;=VLOOKUP(J29,X:AA,3,FALSE),V30&lt;=VLOOKUP(J29,X:AA,4,FALSE)),"","学年を確認してください"))</f>
        <v/>
      </c>
      <c r="V29" s="5"/>
      <c r="W29" s="5"/>
      <c r="X29" s="5"/>
      <c r="AE29" s="33" t="s">
        <v>188</v>
      </c>
    </row>
    <row r="30" spans="2:31" ht="26.25" customHeight="1" x14ac:dyDescent="0.2">
      <c r="B30" s="100"/>
      <c r="C30" s="104"/>
      <c r="D30" s="104"/>
      <c r="E30" s="103"/>
      <c r="F30" s="103"/>
      <c r="G30" s="103"/>
      <c r="H30" s="103"/>
      <c r="I30" s="103"/>
      <c r="J30" s="103"/>
      <c r="K30" s="100"/>
      <c r="L30" s="100"/>
      <c r="M30" s="20"/>
      <c r="N30" s="92" t="s">
        <v>23</v>
      </c>
      <c r="O30" s="20"/>
      <c r="P30" s="92" t="s">
        <v>19</v>
      </c>
      <c r="Q30" s="20"/>
      <c r="R30" s="92" t="s">
        <v>20</v>
      </c>
      <c r="S30" s="5">
        <f>IF(M30="元",1,M30)</f>
        <v>0</v>
      </c>
      <c r="T30" s="5">
        <f>IF(M29=" 昭和",S30-63,IF(M29=" 令和",S30+30,S30))</f>
        <v>0</v>
      </c>
      <c r="U30" s="99"/>
      <c r="V30" s="23" t="str">
        <f>IF(M30="","",M30*10000+O30*100+Q30)</f>
        <v/>
      </c>
      <c r="W30" s="5"/>
      <c r="X30" s="5"/>
      <c r="AE30" s="33" t="s">
        <v>189</v>
      </c>
    </row>
    <row r="31" spans="2:31" ht="15" customHeight="1" x14ac:dyDescent="0.15">
      <c r="B31" s="100" t="str">
        <f>IF(C32="","",(P$9-1)*10+9)</f>
        <v/>
      </c>
      <c r="C31" s="102"/>
      <c r="D31" s="102"/>
      <c r="E31" s="103"/>
      <c r="F31" s="103"/>
      <c r="G31" s="103"/>
      <c r="H31" s="103"/>
      <c r="I31" s="103"/>
      <c r="J31" s="103"/>
      <c r="K31" s="100" t="str">
        <f>IF(J31="","",VLOOKUP(J31,X:Y,2,FALSE))</f>
        <v/>
      </c>
      <c r="L31" s="100"/>
      <c r="M31" s="101" t="s">
        <v>57</v>
      </c>
      <c r="N31" s="101"/>
      <c r="O31" s="101"/>
      <c r="P31" s="101"/>
      <c r="Q31" s="101"/>
      <c r="R31" s="101"/>
      <c r="S31" s="5"/>
      <c r="T31" s="5"/>
      <c r="U31" s="99" t="str">
        <f t="shared" ref="U31" si="10">IF(V32="","",IF(AND(V32&gt;=VLOOKUP(J31,X:AA,3,FALSE),V32&lt;=VLOOKUP(J31,X:AA,4,FALSE)),"","学年を確認してください"))</f>
        <v/>
      </c>
      <c r="V31" s="5"/>
      <c r="W31" s="5"/>
      <c r="X31" s="5"/>
      <c r="AE31" s="33" t="s">
        <v>190</v>
      </c>
    </row>
    <row r="32" spans="2:31" ht="26.25" customHeight="1" x14ac:dyDescent="0.2">
      <c r="B32" s="100"/>
      <c r="C32" s="104"/>
      <c r="D32" s="104"/>
      <c r="E32" s="103"/>
      <c r="F32" s="103"/>
      <c r="G32" s="103"/>
      <c r="H32" s="103"/>
      <c r="I32" s="103"/>
      <c r="J32" s="103"/>
      <c r="K32" s="100"/>
      <c r="L32" s="100"/>
      <c r="M32" s="20"/>
      <c r="N32" s="92" t="s">
        <v>23</v>
      </c>
      <c r="O32" s="20"/>
      <c r="P32" s="92" t="s">
        <v>19</v>
      </c>
      <c r="Q32" s="20"/>
      <c r="R32" s="92" t="s">
        <v>20</v>
      </c>
      <c r="S32" s="5">
        <f>IF(M32="元",1,M32)</f>
        <v>0</v>
      </c>
      <c r="T32" s="5">
        <f>IF(M31=" 昭和",S32-63,IF(M31=" 令和",S32+30,S32))</f>
        <v>0</v>
      </c>
      <c r="U32" s="99"/>
      <c r="V32" s="23" t="str">
        <f>IF(M32="","",M32*10000+O32*100+Q32)</f>
        <v/>
      </c>
      <c r="W32" s="5"/>
      <c r="X32" s="5"/>
      <c r="AE32" s="33" t="s">
        <v>191</v>
      </c>
    </row>
    <row r="33" spans="2:31" s="5" customFormat="1" ht="15" customHeight="1" x14ac:dyDescent="0.15">
      <c r="B33" s="100" t="str">
        <f>IF(C34="","",(P$9-1)*10+10)</f>
        <v/>
      </c>
      <c r="C33" s="102"/>
      <c r="D33" s="102"/>
      <c r="E33" s="103"/>
      <c r="F33" s="103"/>
      <c r="G33" s="103"/>
      <c r="H33" s="103"/>
      <c r="I33" s="103"/>
      <c r="J33" s="103"/>
      <c r="K33" s="100" t="str">
        <f>IF(J33="","",VLOOKUP(J33,X:Y,2,FALSE))</f>
        <v/>
      </c>
      <c r="L33" s="100"/>
      <c r="M33" s="101" t="s">
        <v>57</v>
      </c>
      <c r="N33" s="101"/>
      <c r="O33" s="101"/>
      <c r="P33" s="101"/>
      <c r="Q33" s="101"/>
      <c r="R33" s="101"/>
      <c r="U33" s="99" t="str">
        <f t="shared" ref="U33" si="11">IF(V34="","",IF(AND(V34&gt;=VLOOKUP(J33,X:AA,3,FALSE),V34&lt;=VLOOKUP(J33,X:AA,4,FALSE)),"","学年を確認してください"))</f>
        <v/>
      </c>
      <c r="Y33" s="6"/>
      <c r="Z33" s="6"/>
      <c r="AA33" s="6"/>
      <c r="AE33" s="33" t="s">
        <v>192</v>
      </c>
    </row>
    <row r="34" spans="2:31" s="5" customFormat="1" ht="26.25" customHeight="1" x14ac:dyDescent="0.2">
      <c r="B34" s="100"/>
      <c r="C34" s="104"/>
      <c r="D34" s="104"/>
      <c r="E34" s="103"/>
      <c r="F34" s="103"/>
      <c r="G34" s="103"/>
      <c r="H34" s="103"/>
      <c r="I34" s="103"/>
      <c r="J34" s="103"/>
      <c r="K34" s="100"/>
      <c r="L34" s="100"/>
      <c r="M34" s="20"/>
      <c r="N34" s="92" t="s">
        <v>23</v>
      </c>
      <c r="O34" s="20"/>
      <c r="P34" s="92" t="s">
        <v>19</v>
      </c>
      <c r="Q34" s="20"/>
      <c r="R34" s="92" t="s">
        <v>20</v>
      </c>
      <c r="S34" s="5">
        <f>IF(M34="元",1,M34)</f>
        <v>0</v>
      </c>
      <c r="T34" s="5">
        <f>IF(M33=" 昭和",S34-63,IF(M33=" 令和",S34+30,S34))</f>
        <v>0</v>
      </c>
      <c r="U34" s="99"/>
      <c r="V34" s="23" t="str">
        <f>IF(M34="","",M34*10000+O34*100+Q34)</f>
        <v/>
      </c>
      <c r="Y34" s="6"/>
      <c r="Z34" s="6"/>
      <c r="AA34" s="6"/>
      <c r="AE34" s="33" t="s">
        <v>193</v>
      </c>
    </row>
    <row r="35" spans="2:31" s="5" customFormat="1" ht="10.5" customHeight="1" x14ac:dyDescent="0.2">
      <c r="B35" s="7"/>
      <c r="C35" s="8"/>
      <c r="D35" s="8"/>
      <c r="E35" s="9"/>
      <c r="F35" s="9"/>
      <c r="G35" s="9"/>
      <c r="H35" s="9"/>
      <c r="I35" s="9"/>
      <c r="J35" s="7"/>
      <c r="K35" s="7"/>
      <c r="L35" s="7"/>
      <c r="M35" s="7"/>
      <c r="N35" s="11"/>
      <c r="O35" s="7"/>
      <c r="P35" s="11"/>
      <c r="Q35" s="7"/>
      <c r="R35" s="11"/>
      <c r="U35" s="97"/>
      <c r="Y35" s="6"/>
      <c r="Z35" s="6"/>
      <c r="AA35" s="6"/>
      <c r="AE35" s="33" t="s">
        <v>194</v>
      </c>
    </row>
    <row r="36" spans="2:31" s="5" customFormat="1" ht="18.75" customHeight="1" x14ac:dyDescent="0.2">
      <c r="B36" s="124" t="s">
        <v>30</v>
      </c>
      <c r="C36" s="124"/>
      <c r="D36" s="124"/>
      <c r="E36" s="124"/>
      <c r="F36" s="124"/>
      <c r="G36" s="124"/>
      <c r="H36" s="124"/>
      <c r="I36" s="124"/>
      <c r="J36" s="124"/>
      <c r="K36" s="124"/>
      <c r="L36" s="124"/>
      <c r="M36" s="124"/>
      <c r="N36" s="124"/>
      <c r="O36" s="124"/>
      <c r="P36" s="124"/>
      <c r="Q36" s="124"/>
      <c r="R36" s="124"/>
      <c r="U36" s="97"/>
      <c r="Y36" s="6"/>
      <c r="Z36" s="6"/>
      <c r="AA36" s="6"/>
      <c r="AE36" s="33" t="s">
        <v>195</v>
      </c>
    </row>
    <row r="37" spans="2:31" s="5" customFormat="1" ht="18.75" customHeight="1" x14ac:dyDescent="0.2">
      <c r="B37" s="112" t="s">
        <v>26</v>
      </c>
      <c r="C37" s="126"/>
      <c r="D37" s="126"/>
      <c r="E37" s="126"/>
      <c r="F37" s="126"/>
      <c r="G37" s="126"/>
      <c r="H37" s="126"/>
      <c r="I37" s="126"/>
      <c r="J37" s="91" t="s">
        <v>76</v>
      </c>
      <c r="K37" s="125" t="s">
        <v>210</v>
      </c>
      <c r="L37" s="125"/>
      <c r="M37" s="125"/>
      <c r="N37" s="125"/>
      <c r="O37" s="125"/>
      <c r="P37" s="125"/>
      <c r="Q37" s="125"/>
      <c r="R37" s="125"/>
      <c r="U37" s="97"/>
      <c r="Y37" s="6"/>
      <c r="Z37" s="6"/>
      <c r="AA37" s="6"/>
      <c r="AE37" s="33" t="s">
        <v>196</v>
      </c>
    </row>
    <row r="38" spans="2:31" s="5" customFormat="1" ht="18.75" customHeight="1" x14ac:dyDescent="0.2">
      <c r="B38" s="112"/>
      <c r="C38" s="123"/>
      <c r="D38" s="123"/>
      <c r="E38" s="123"/>
      <c r="F38" s="123"/>
      <c r="G38" s="123"/>
      <c r="H38" s="123"/>
      <c r="I38" s="123"/>
      <c r="J38" s="91" t="s">
        <v>62</v>
      </c>
      <c r="K38" s="125" t="s">
        <v>208</v>
      </c>
      <c r="L38" s="125"/>
      <c r="M38" s="125"/>
      <c r="N38" s="125"/>
      <c r="O38" s="125"/>
      <c r="P38" s="125"/>
      <c r="Q38" s="125"/>
      <c r="R38" s="125"/>
      <c r="U38" s="97"/>
      <c r="Y38" s="6"/>
      <c r="Z38" s="6"/>
      <c r="AA38" s="6"/>
      <c r="AE38" s="33" t="s">
        <v>197</v>
      </c>
    </row>
    <row r="39" spans="2:31" s="5" customFormat="1" ht="18.75" customHeight="1" x14ac:dyDescent="0.2">
      <c r="B39" s="83" t="s">
        <v>61</v>
      </c>
      <c r="C39" s="107" t="s">
        <v>209</v>
      </c>
      <c r="D39" s="107"/>
      <c r="E39" s="107"/>
      <c r="F39" s="107"/>
      <c r="G39" s="107"/>
      <c r="H39" s="107"/>
      <c r="I39" s="107"/>
      <c r="J39" s="108" t="s">
        <v>99</v>
      </c>
      <c r="K39" s="109"/>
      <c r="L39" s="109"/>
      <c r="M39" s="109"/>
      <c r="N39" s="109"/>
      <c r="O39" s="109"/>
      <c r="P39" s="118" t="s">
        <v>100</v>
      </c>
      <c r="Q39" s="118"/>
      <c r="R39" s="118"/>
      <c r="U39" s="97"/>
      <c r="Y39" s="6"/>
      <c r="Z39" s="6"/>
      <c r="AA39" s="6"/>
      <c r="AE39" s="33" t="s">
        <v>198</v>
      </c>
    </row>
    <row r="40" spans="2:31" s="5" customFormat="1" ht="18.75" customHeight="1" x14ac:dyDescent="0.2">
      <c r="B40" s="121" t="s">
        <v>148</v>
      </c>
      <c r="C40" s="121"/>
      <c r="D40" s="19">
        <v>2500</v>
      </c>
      <c r="E40" s="1" t="s">
        <v>17</v>
      </c>
      <c r="F40" s="16">
        <f>MAX(B3:B178)</f>
        <v>0</v>
      </c>
      <c r="G40" s="1" t="s">
        <v>15</v>
      </c>
      <c r="H40" s="13" t="s">
        <v>74</v>
      </c>
      <c r="I40" s="19">
        <f>D40*F40</f>
        <v>0</v>
      </c>
      <c r="J40" s="122"/>
      <c r="K40" s="122"/>
      <c r="L40" s="122"/>
      <c r="M40" s="122"/>
      <c r="N40" s="122"/>
      <c r="O40" s="122"/>
      <c r="P40" s="122"/>
      <c r="Q40" s="122"/>
      <c r="R40" s="122"/>
      <c r="U40" s="97"/>
      <c r="Y40" s="6"/>
      <c r="Z40" s="6"/>
      <c r="AA40" s="6"/>
      <c r="AE40" s="33" t="s">
        <v>199</v>
      </c>
    </row>
    <row r="41" spans="2:31" s="5" customFormat="1" ht="18.75" customHeight="1" x14ac:dyDescent="0.2">
      <c r="B41" s="121" t="s">
        <v>147</v>
      </c>
      <c r="C41" s="121"/>
      <c r="D41" s="19">
        <v>3500</v>
      </c>
      <c r="E41" s="21" t="s">
        <v>18</v>
      </c>
      <c r="F41" s="31">
        <v>1</v>
      </c>
      <c r="G41" s="12" t="s">
        <v>16</v>
      </c>
      <c r="H41" s="13" t="s">
        <v>74</v>
      </c>
      <c r="I41" s="19">
        <f>D41*F41</f>
        <v>3500</v>
      </c>
      <c r="J41" s="122"/>
      <c r="K41" s="122"/>
      <c r="L41" s="122"/>
      <c r="M41" s="122"/>
      <c r="N41" s="122"/>
      <c r="O41" s="122"/>
      <c r="P41" s="122"/>
      <c r="Q41" s="122"/>
      <c r="R41" s="122"/>
      <c r="U41" s="97"/>
      <c r="Y41" s="6"/>
      <c r="Z41" s="6"/>
      <c r="AA41" s="6"/>
      <c r="AE41" s="33" t="s">
        <v>200</v>
      </c>
    </row>
    <row r="42" spans="2:31" s="5" customFormat="1" ht="18.75" customHeight="1" x14ac:dyDescent="0.2">
      <c r="B42" s="121" t="s">
        <v>21</v>
      </c>
      <c r="C42" s="121"/>
      <c r="D42" s="20"/>
      <c r="E42" s="1" t="s">
        <v>19</v>
      </c>
      <c r="F42" s="20"/>
      <c r="G42" s="1" t="s">
        <v>20</v>
      </c>
      <c r="H42" s="13" t="s">
        <v>75</v>
      </c>
      <c r="I42" s="26">
        <f>SUM(I40:I41)</f>
        <v>3500</v>
      </c>
      <c r="J42" s="127" t="s">
        <v>22</v>
      </c>
      <c r="K42" s="127"/>
      <c r="L42" s="127"/>
      <c r="M42" s="127"/>
      <c r="N42" s="127"/>
      <c r="O42" s="127"/>
      <c r="P42" s="127"/>
      <c r="Q42" s="127"/>
      <c r="R42" s="127"/>
      <c r="U42" s="97"/>
      <c r="Y42" s="6"/>
      <c r="Z42" s="6"/>
      <c r="AA42" s="6"/>
      <c r="AE42" s="33" t="s">
        <v>201</v>
      </c>
    </row>
    <row r="43" spans="2:31" s="2" customFormat="1" ht="30" customHeight="1" x14ac:dyDescent="0.2">
      <c r="B43" s="117" t="str">
        <f>AB$1</f>
        <v>七夕そろばんワールド２０２４ ＯＮＬＩＮＥ 参加申込用紙</v>
      </c>
      <c r="C43" s="117"/>
      <c r="D43" s="117"/>
      <c r="E43" s="117"/>
      <c r="F43" s="117"/>
      <c r="G43" s="117"/>
      <c r="H43" s="117"/>
      <c r="I43" s="117"/>
      <c r="J43" s="117"/>
      <c r="K43" s="117"/>
      <c r="L43" s="117"/>
      <c r="M43" s="117"/>
      <c r="N43" s="117"/>
      <c r="O43" s="117"/>
      <c r="P43" s="117"/>
      <c r="Q43" s="117"/>
      <c r="R43" s="117"/>
      <c r="U43" s="94"/>
      <c r="X43" s="17"/>
      <c r="Y43" s="6"/>
      <c r="Z43" s="6"/>
      <c r="AA43" s="6"/>
      <c r="AB43" s="5"/>
      <c r="AC43" s="5"/>
      <c r="AD43" s="5"/>
      <c r="AE43" s="33" t="s">
        <v>202</v>
      </c>
    </row>
    <row r="44" spans="2:31" s="2" customFormat="1" ht="16.5" customHeight="1" x14ac:dyDescent="0.2">
      <c r="B44" s="10"/>
      <c r="C44" s="10"/>
      <c r="D44" s="10"/>
      <c r="E44" s="10"/>
      <c r="F44" s="10"/>
      <c r="G44" s="10"/>
      <c r="H44" s="10"/>
      <c r="I44" s="10"/>
      <c r="J44" s="10"/>
      <c r="K44" s="105" t="s">
        <v>73</v>
      </c>
      <c r="L44" s="105"/>
      <c r="M44" s="15">
        <f>IF(M$2="","",M$2)</f>
        <v>6</v>
      </c>
      <c r="N44" s="92" t="s">
        <v>23</v>
      </c>
      <c r="O44" s="15">
        <f>IF(O$2="","",O$2)</f>
        <v>5</v>
      </c>
      <c r="P44" s="92" t="s">
        <v>19</v>
      </c>
      <c r="Q44" s="15" t="str">
        <f>IF(Q$2="","",Q$2)</f>
        <v/>
      </c>
      <c r="R44" s="92" t="s">
        <v>20</v>
      </c>
      <c r="U44" s="94"/>
      <c r="X44" s="17"/>
      <c r="Y44" s="6"/>
      <c r="Z44" s="6"/>
      <c r="AA44" s="6"/>
      <c r="AB44" s="5"/>
      <c r="AC44" s="5"/>
      <c r="AD44" s="5"/>
      <c r="AE44" s="33" t="s">
        <v>203</v>
      </c>
    </row>
    <row r="45" spans="2:31" ht="9.75" customHeight="1" x14ac:dyDescent="0.2">
      <c r="X45" s="17"/>
      <c r="AE45" s="33" t="s">
        <v>204</v>
      </c>
    </row>
    <row r="46" spans="2:31" ht="15" customHeight="1" x14ac:dyDescent="0.2">
      <c r="B46" s="112" t="s">
        <v>13</v>
      </c>
      <c r="C46" s="112"/>
      <c r="D46" s="112"/>
      <c r="E46" s="112"/>
      <c r="F46" s="112"/>
      <c r="G46" s="112"/>
      <c r="H46" s="112"/>
      <c r="I46" s="113" t="s">
        <v>50</v>
      </c>
      <c r="J46" s="113"/>
      <c r="K46" s="112" t="s">
        <v>14</v>
      </c>
      <c r="L46" s="112"/>
      <c r="M46" s="112"/>
      <c r="N46" s="112"/>
      <c r="O46" s="112"/>
      <c r="P46" s="112"/>
      <c r="Q46" s="112"/>
      <c r="R46" s="112"/>
      <c r="X46" s="17"/>
      <c r="AE46" s="33" t="s">
        <v>205</v>
      </c>
    </row>
    <row r="47" spans="2:31" s="3" customFormat="1" ht="25.5" customHeight="1" x14ac:dyDescent="0.2">
      <c r="B47" s="113" t="s">
        <v>11</v>
      </c>
      <c r="C47" s="113"/>
      <c r="D47" s="113"/>
      <c r="E47" s="113"/>
      <c r="F47" s="113"/>
      <c r="G47" s="113"/>
      <c r="H47" s="113"/>
      <c r="I47" s="113"/>
      <c r="J47" s="113"/>
      <c r="K47" s="113" t="s">
        <v>56</v>
      </c>
      <c r="L47" s="113"/>
      <c r="M47" s="113"/>
      <c r="N47" s="113"/>
      <c r="O47" s="113"/>
      <c r="P47" s="113"/>
      <c r="Q47" s="113"/>
      <c r="R47" s="113"/>
      <c r="U47" s="96"/>
      <c r="X47" s="17"/>
      <c r="Y47" s="6"/>
      <c r="Z47" s="6"/>
      <c r="AA47" s="6"/>
      <c r="AE47" s="33" t="s">
        <v>206</v>
      </c>
    </row>
    <row r="48" spans="2:31" s="3" customFormat="1" ht="15" customHeight="1" x14ac:dyDescent="0.2">
      <c r="B48" s="100" t="str">
        <f>IF(B$6="","",B$6)</f>
        <v/>
      </c>
      <c r="C48" s="100"/>
      <c r="D48" s="100"/>
      <c r="E48" s="100"/>
      <c r="F48" s="100"/>
      <c r="G48" s="100"/>
      <c r="H48" s="100"/>
      <c r="I48" s="111" t="str">
        <f>IF(I$6="","",I$6)</f>
        <v/>
      </c>
      <c r="J48" s="111"/>
      <c r="K48" s="100" t="str">
        <f>IF(K$6="","",K$6)</f>
        <v/>
      </c>
      <c r="L48" s="100"/>
      <c r="M48" s="100"/>
      <c r="N48" s="100"/>
      <c r="O48" s="100"/>
      <c r="P48" s="100"/>
      <c r="Q48" s="100"/>
      <c r="R48" s="100"/>
      <c r="U48" s="96"/>
      <c r="X48" s="17"/>
      <c r="Y48" s="6"/>
      <c r="Z48" s="6"/>
      <c r="AA48" s="6"/>
      <c r="AE48" s="33" t="s">
        <v>207</v>
      </c>
    </row>
    <row r="49" spans="2:31" s="3" customFormat="1" ht="29.25" customHeight="1" x14ac:dyDescent="0.2">
      <c r="B49" s="111" t="str">
        <f>IF(B$7="","",B$7)</f>
        <v/>
      </c>
      <c r="C49" s="111"/>
      <c r="D49" s="111"/>
      <c r="E49" s="111"/>
      <c r="F49" s="111"/>
      <c r="G49" s="111"/>
      <c r="H49" s="111"/>
      <c r="I49" s="111"/>
      <c r="J49" s="111"/>
      <c r="K49" s="111" t="str">
        <f>IF(K$7="","",K$7)</f>
        <v/>
      </c>
      <c r="L49" s="111"/>
      <c r="M49" s="111"/>
      <c r="N49" s="111"/>
      <c r="O49" s="111"/>
      <c r="P49" s="111"/>
      <c r="Q49" s="111"/>
      <c r="R49" s="111"/>
      <c r="U49" s="96"/>
      <c r="X49" s="17"/>
      <c r="Y49" s="6"/>
      <c r="Z49" s="6"/>
      <c r="AA49" s="6"/>
      <c r="AE49" s="33"/>
    </row>
    <row r="50" spans="2:31" s="3" customFormat="1" ht="6.75" customHeight="1" x14ac:dyDescent="0.2">
      <c r="J50" s="9"/>
      <c r="K50" s="9"/>
      <c r="L50" s="9"/>
      <c r="M50" s="9"/>
      <c r="N50" s="9"/>
      <c r="O50" s="9"/>
      <c r="P50" s="9"/>
      <c r="Q50" s="9"/>
      <c r="R50" s="9"/>
      <c r="U50" s="96"/>
      <c r="X50" s="17"/>
      <c r="Y50" s="6"/>
      <c r="Z50" s="6"/>
      <c r="AA50" s="6"/>
      <c r="AE50" s="33"/>
    </row>
    <row r="51" spans="2:31" s="3" customFormat="1" ht="30" customHeight="1" x14ac:dyDescent="0.2">
      <c r="B51" s="14"/>
      <c r="C51" s="14"/>
      <c r="D51" s="14"/>
      <c r="E51" s="14"/>
      <c r="F51" s="14"/>
      <c r="G51" s="14"/>
      <c r="H51" s="14"/>
      <c r="I51" s="14"/>
      <c r="J51" s="14"/>
      <c r="K51" s="16" t="s">
        <v>29</v>
      </c>
      <c r="L51" s="15" t="str">
        <f>IF(L$9="","",L$9)</f>
        <v/>
      </c>
      <c r="M51" s="100" t="s">
        <v>27</v>
      </c>
      <c r="N51" s="100"/>
      <c r="O51" s="100"/>
      <c r="P51" s="15">
        <v>2</v>
      </c>
      <c r="Q51" s="100" t="s">
        <v>28</v>
      </c>
      <c r="R51" s="100"/>
      <c r="U51" s="96"/>
      <c r="X51" s="17"/>
      <c r="Y51" s="6"/>
      <c r="Z51" s="6"/>
      <c r="AA51" s="6"/>
      <c r="AE51" s="33"/>
    </row>
    <row r="52" spans="2:31" s="3" customFormat="1" ht="20.25" customHeight="1" x14ac:dyDescent="0.2">
      <c r="B52" s="114" t="str">
        <f>B$10</f>
        <v>※学校名は正式名称で県立・市立など記入（国立・私立は不要）。特殊な文字には対応できません。</v>
      </c>
      <c r="C52" s="114"/>
      <c r="D52" s="114"/>
      <c r="E52" s="114"/>
      <c r="F52" s="114"/>
      <c r="G52" s="114"/>
      <c r="H52" s="114"/>
      <c r="I52" s="114"/>
      <c r="J52" s="114"/>
      <c r="K52" s="114"/>
      <c r="L52" s="114"/>
      <c r="M52" s="114"/>
      <c r="N52" s="114"/>
      <c r="O52" s="114"/>
      <c r="P52" s="114"/>
      <c r="Q52" s="114"/>
      <c r="R52" s="114"/>
      <c r="U52" s="96"/>
      <c r="X52" s="17"/>
      <c r="Y52" s="6"/>
      <c r="Z52" s="6"/>
      <c r="AA52" s="6"/>
      <c r="AE52" s="33"/>
    </row>
    <row r="53" spans="2:31" ht="15" customHeight="1" x14ac:dyDescent="0.15">
      <c r="B53" s="113" t="s">
        <v>24</v>
      </c>
      <c r="C53" s="115" t="s">
        <v>14</v>
      </c>
      <c r="D53" s="115"/>
      <c r="E53" s="116" t="s">
        <v>60</v>
      </c>
      <c r="F53" s="116"/>
      <c r="G53" s="116"/>
      <c r="H53" s="116"/>
      <c r="I53" s="116"/>
      <c r="J53" s="116" t="s">
        <v>9</v>
      </c>
      <c r="K53" s="116" t="s">
        <v>0</v>
      </c>
      <c r="L53" s="116"/>
      <c r="M53" s="116" t="s">
        <v>7</v>
      </c>
      <c r="N53" s="116"/>
      <c r="O53" s="116"/>
      <c r="P53" s="116"/>
      <c r="Q53" s="116"/>
      <c r="R53" s="116"/>
      <c r="S53" s="5"/>
      <c r="T53" s="5"/>
      <c r="U53" s="97"/>
      <c r="V53" s="5"/>
      <c r="W53" s="5"/>
      <c r="X53" s="17"/>
    </row>
    <row r="54" spans="2:31" s="3" customFormat="1" ht="31.5" customHeight="1" x14ac:dyDescent="0.2">
      <c r="B54" s="113"/>
      <c r="C54" s="116" t="s">
        <v>1</v>
      </c>
      <c r="D54" s="116"/>
      <c r="E54" s="116"/>
      <c r="F54" s="116"/>
      <c r="G54" s="116"/>
      <c r="H54" s="116"/>
      <c r="I54" s="116"/>
      <c r="J54" s="116"/>
      <c r="K54" s="116"/>
      <c r="L54" s="116"/>
      <c r="M54" s="116"/>
      <c r="N54" s="116"/>
      <c r="O54" s="116"/>
      <c r="P54" s="116"/>
      <c r="Q54" s="116"/>
      <c r="R54" s="116"/>
      <c r="U54" s="96"/>
      <c r="X54" s="17"/>
      <c r="Y54" s="6"/>
      <c r="Z54" s="6"/>
      <c r="AA54" s="6"/>
      <c r="AE54" s="33"/>
    </row>
    <row r="55" spans="2:31" ht="15" customHeight="1" x14ac:dyDescent="0.15">
      <c r="B55" s="113" t="s">
        <v>37</v>
      </c>
      <c r="C55" s="110" t="s">
        <v>10</v>
      </c>
      <c r="D55" s="110"/>
      <c r="E55" s="100" t="s">
        <v>149</v>
      </c>
      <c r="F55" s="100"/>
      <c r="G55" s="100"/>
      <c r="H55" s="100"/>
      <c r="I55" s="100"/>
      <c r="J55" s="100" t="s">
        <v>49</v>
      </c>
      <c r="K55" s="100" t="s">
        <v>12</v>
      </c>
      <c r="L55" s="100"/>
      <c r="M55" s="106" t="s">
        <v>57</v>
      </c>
      <c r="N55" s="106"/>
      <c r="O55" s="106"/>
      <c r="P55" s="106"/>
      <c r="Q55" s="106"/>
      <c r="R55" s="106"/>
      <c r="S55" s="5"/>
      <c r="T55" s="5"/>
      <c r="U55" s="97"/>
      <c r="V55" s="5"/>
      <c r="W55" s="5"/>
      <c r="X55" s="17"/>
    </row>
    <row r="56" spans="2:31" ht="31.5" customHeight="1" x14ac:dyDescent="0.2">
      <c r="B56" s="113"/>
      <c r="C56" s="111" t="s">
        <v>126</v>
      </c>
      <c r="D56" s="111"/>
      <c r="E56" s="100"/>
      <c r="F56" s="100"/>
      <c r="G56" s="100"/>
      <c r="H56" s="100"/>
      <c r="I56" s="100"/>
      <c r="J56" s="100"/>
      <c r="K56" s="100"/>
      <c r="L56" s="100"/>
      <c r="M56" s="16">
        <v>28</v>
      </c>
      <c r="N56" s="92" t="s">
        <v>23</v>
      </c>
      <c r="O56" s="16">
        <v>7</v>
      </c>
      <c r="P56" s="92" t="s">
        <v>19</v>
      </c>
      <c r="Q56" s="16">
        <v>7</v>
      </c>
      <c r="R56" s="92" t="s">
        <v>20</v>
      </c>
      <c r="S56" s="5"/>
      <c r="T56" s="5"/>
      <c r="U56" s="97" t="s">
        <v>59</v>
      </c>
      <c r="V56" s="5"/>
      <c r="W56" s="5"/>
      <c r="X56" s="17"/>
    </row>
    <row r="57" spans="2:31" ht="15" customHeight="1" x14ac:dyDescent="0.15">
      <c r="B57" s="100" t="str">
        <f>IF(C58="","",(P$51-1)*10+1)</f>
        <v/>
      </c>
      <c r="C57" s="102"/>
      <c r="D57" s="102"/>
      <c r="E57" s="103"/>
      <c r="F57" s="103"/>
      <c r="G57" s="103"/>
      <c r="H57" s="103"/>
      <c r="I57" s="103"/>
      <c r="J57" s="103"/>
      <c r="K57" s="100" t="str">
        <f>IF(J57="","",VLOOKUP(J57,X:Y,2,FALSE))</f>
        <v/>
      </c>
      <c r="L57" s="100"/>
      <c r="M57" s="101" t="s">
        <v>57</v>
      </c>
      <c r="N57" s="101"/>
      <c r="O57" s="101"/>
      <c r="P57" s="101"/>
      <c r="Q57" s="101"/>
      <c r="R57" s="101"/>
      <c r="S57" s="5"/>
      <c r="T57" s="5"/>
      <c r="U57" s="99" t="str">
        <f>IF(V58="","",IF(AND(V58&gt;=VLOOKUP(J57,X:AA,3,FALSE),V58&lt;=VLOOKUP(J57,X:AA,4,FALSE)),"","学年を確認してください"))</f>
        <v/>
      </c>
      <c r="V57" s="5"/>
      <c r="W57" s="5"/>
      <c r="X57" s="17"/>
    </row>
    <row r="58" spans="2:31" ht="26.25" customHeight="1" x14ac:dyDescent="0.2">
      <c r="B58" s="100"/>
      <c r="C58" s="104"/>
      <c r="D58" s="104"/>
      <c r="E58" s="103"/>
      <c r="F58" s="103"/>
      <c r="G58" s="103"/>
      <c r="H58" s="103"/>
      <c r="I58" s="103"/>
      <c r="J58" s="103"/>
      <c r="K58" s="100"/>
      <c r="L58" s="100"/>
      <c r="M58" s="20"/>
      <c r="N58" s="92" t="s">
        <v>23</v>
      </c>
      <c r="O58" s="20"/>
      <c r="P58" s="92" t="s">
        <v>19</v>
      </c>
      <c r="Q58" s="20"/>
      <c r="R58" s="92" t="s">
        <v>20</v>
      </c>
      <c r="S58" s="5">
        <f>IF(M58="元",1,M58)</f>
        <v>0</v>
      </c>
      <c r="T58" s="5">
        <f>IF(M57=" 昭和",S58-63,IF(M57=" 令和",S58+30,S58))</f>
        <v>0</v>
      </c>
      <c r="U58" s="99"/>
      <c r="V58" s="23" t="str">
        <f>IF(M58="","",M58*10000+O58*100+Q58)</f>
        <v/>
      </c>
      <c r="W58" s="5"/>
      <c r="X58" s="17"/>
    </row>
    <row r="59" spans="2:31" ht="15" customHeight="1" x14ac:dyDescent="0.15">
      <c r="B59" s="100" t="str">
        <f>IF(C60="","",(P$51-1)*10+2)</f>
        <v/>
      </c>
      <c r="C59" s="102"/>
      <c r="D59" s="102"/>
      <c r="E59" s="103"/>
      <c r="F59" s="103"/>
      <c r="G59" s="103"/>
      <c r="H59" s="103"/>
      <c r="I59" s="103"/>
      <c r="J59" s="103"/>
      <c r="K59" s="100" t="str">
        <f>IF(J59="","",VLOOKUP(J59,X:Y,2,FALSE))</f>
        <v/>
      </c>
      <c r="L59" s="100"/>
      <c r="M59" s="101" t="s">
        <v>57</v>
      </c>
      <c r="N59" s="101"/>
      <c r="O59" s="101"/>
      <c r="P59" s="101"/>
      <c r="Q59" s="101"/>
      <c r="R59" s="101"/>
      <c r="S59" s="5"/>
      <c r="T59" s="5"/>
      <c r="U59" s="99" t="str">
        <f t="shared" ref="U59" si="12">IF(V60="","",IF(AND(V60&gt;=VLOOKUP(J59,X:AA,3,FALSE),V60&lt;=VLOOKUP(J59,X:AA,4,FALSE)),"","学年を確認してください"))</f>
        <v/>
      </c>
      <c r="V59" s="5"/>
      <c r="W59" s="5"/>
      <c r="X59" s="17"/>
    </row>
    <row r="60" spans="2:31" ht="26.25" customHeight="1" x14ac:dyDescent="0.2">
      <c r="B60" s="100"/>
      <c r="C60" s="104"/>
      <c r="D60" s="104"/>
      <c r="E60" s="103"/>
      <c r="F60" s="103"/>
      <c r="G60" s="103"/>
      <c r="H60" s="103"/>
      <c r="I60" s="103"/>
      <c r="J60" s="103"/>
      <c r="K60" s="100"/>
      <c r="L60" s="100"/>
      <c r="M60" s="20"/>
      <c r="N60" s="92" t="s">
        <v>23</v>
      </c>
      <c r="O60" s="20"/>
      <c r="P60" s="92" t="s">
        <v>19</v>
      </c>
      <c r="Q60" s="20"/>
      <c r="R60" s="92" t="s">
        <v>20</v>
      </c>
      <c r="S60" s="5">
        <f>IF(M60="元",1,M60)</f>
        <v>0</v>
      </c>
      <c r="T60" s="5">
        <f>IF(M59=" 昭和",S60-63,IF(M59=" 令和",S60+30,S60))</f>
        <v>0</v>
      </c>
      <c r="U60" s="99"/>
      <c r="V60" s="23" t="str">
        <f>IF(M60="","",M60*10000+O60*100+Q60)</f>
        <v/>
      </c>
      <c r="W60" s="5"/>
      <c r="X60" s="17"/>
    </row>
    <row r="61" spans="2:31" ht="15" customHeight="1" x14ac:dyDescent="0.15">
      <c r="B61" s="100" t="str">
        <f>IF(C62="","",(P$51-1)*10+3)</f>
        <v/>
      </c>
      <c r="C61" s="102"/>
      <c r="D61" s="102"/>
      <c r="E61" s="103"/>
      <c r="F61" s="103"/>
      <c r="G61" s="103"/>
      <c r="H61" s="103"/>
      <c r="I61" s="103"/>
      <c r="J61" s="103"/>
      <c r="K61" s="100" t="str">
        <f>IF(J61="","",VLOOKUP(J61,X:Y,2,FALSE))</f>
        <v/>
      </c>
      <c r="L61" s="100"/>
      <c r="M61" s="101" t="s">
        <v>57</v>
      </c>
      <c r="N61" s="101"/>
      <c r="O61" s="101"/>
      <c r="P61" s="101"/>
      <c r="Q61" s="101"/>
      <c r="R61" s="101"/>
      <c r="S61" s="5"/>
      <c r="T61" s="5"/>
      <c r="U61" s="99" t="str">
        <f t="shared" ref="U61" si="13">IF(V62="","",IF(AND(V62&gt;=VLOOKUP(J61,X:AA,3,FALSE),V62&lt;=VLOOKUP(J61,X:AA,4,FALSE)),"","学年を確認してください"))</f>
        <v/>
      </c>
      <c r="V61" s="5"/>
      <c r="W61" s="5"/>
      <c r="X61" s="17"/>
    </row>
    <row r="62" spans="2:31" ht="26.25" customHeight="1" x14ac:dyDescent="0.2">
      <c r="B62" s="100"/>
      <c r="C62" s="104"/>
      <c r="D62" s="104"/>
      <c r="E62" s="103"/>
      <c r="F62" s="103"/>
      <c r="G62" s="103"/>
      <c r="H62" s="103"/>
      <c r="I62" s="103"/>
      <c r="J62" s="103"/>
      <c r="K62" s="100"/>
      <c r="L62" s="100"/>
      <c r="M62" s="20"/>
      <c r="N62" s="92" t="s">
        <v>23</v>
      </c>
      <c r="O62" s="20"/>
      <c r="P62" s="92" t="s">
        <v>19</v>
      </c>
      <c r="Q62" s="20"/>
      <c r="R62" s="92" t="s">
        <v>20</v>
      </c>
      <c r="S62" s="5">
        <f>IF(M62="元",1,M62)</f>
        <v>0</v>
      </c>
      <c r="T62" s="5">
        <f>IF(M61=" 昭和",S62-63,IF(M61=" 令和",S62+30,S62))</f>
        <v>0</v>
      </c>
      <c r="U62" s="99"/>
      <c r="V62" s="23" t="str">
        <f>IF(M62="","",M62*10000+O62*100+Q62)</f>
        <v/>
      </c>
      <c r="W62" s="5"/>
      <c r="X62" s="17"/>
    </row>
    <row r="63" spans="2:31" ht="15" customHeight="1" x14ac:dyDescent="0.15">
      <c r="B63" s="100" t="str">
        <f>IF(C64="","",(P$51-1)*10+4)</f>
        <v/>
      </c>
      <c r="C63" s="102"/>
      <c r="D63" s="102"/>
      <c r="E63" s="103"/>
      <c r="F63" s="103"/>
      <c r="G63" s="103"/>
      <c r="H63" s="103"/>
      <c r="I63" s="103"/>
      <c r="J63" s="103"/>
      <c r="K63" s="100" t="str">
        <f>IF(J63="","",VLOOKUP(J63,X:Y,2,FALSE))</f>
        <v/>
      </c>
      <c r="L63" s="100"/>
      <c r="M63" s="101" t="s">
        <v>57</v>
      </c>
      <c r="N63" s="101"/>
      <c r="O63" s="101"/>
      <c r="P63" s="101"/>
      <c r="Q63" s="101"/>
      <c r="R63" s="101"/>
      <c r="S63" s="5"/>
      <c r="T63" s="5"/>
      <c r="U63" s="99" t="str">
        <f t="shared" ref="U63" si="14">IF(V64="","",IF(AND(V64&gt;=VLOOKUP(J63,X:AA,3,FALSE),V64&lt;=VLOOKUP(J63,X:AA,4,FALSE)),"","学年を確認してください"))</f>
        <v/>
      </c>
      <c r="V63" s="5"/>
      <c r="W63" s="5"/>
      <c r="X63" s="17"/>
    </row>
    <row r="64" spans="2:31" ht="26.25" customHeight="1" x14ac:dyDescent="0.2">
      <c r="B64" s="100"/>
      <c r="C64" s="104"/>
      <c r="D64" s="104"/>
      <c r="E64" s="103"/>
      <c r="F64" s="103"/>
      <c r="G64" s="103"/>
      <c r="H64" s="103"/>
      <c r="I64" s="103"/>
      <c r="J64" s="103"/>
      <c r="K64" s="100"/>
      <c r="L64" s="100"/>
      <c r="M64" s="20"/>
      <c r="N64" s="92" t="s">
        <v>23</v>
      </c>
      <c r="O64" s="20"/>
      <c r="P64" s="92" t="s">
        <v>19</v>
      </c>
      <c r="Q64" s="20"/>
      <c r="R64" s="92" t="s">
        <v>20</v>
      </c>
      <c r="S64" s="5">
        <f>IF(M64="元",1,M64)</f>
        <v>0</v>
      </c>
      <c r="T64" s="5">
        <f>IF(M63=" 昭和",S64-63,IF(M63=" 令和",S64+30,S64))</f>
        <v>0</v>
      </c>
      <c r="U64" s="99"/>
      <c r="V64" s="23" t="str">
        <f>IF(M64="","",M64*10000+O64*100+Q64)</f>
        <v/>
      </c>
      <c r="W64" s="5"/>
      <c r="X64" s="17"/>
    </row>
    <row r="65" spans="2:31" s="5" customFormat="1" ht="15" customHeight="1" x14ac:dyDescent="0.15">
      <c r="B65" s="100" t="str">
        <f>IF(C66="","",(P$51-1)*10+5)</f>
        <v/>
      </c>
      <c r="C65" s="102"/>
      <c r="D65" s="102"/>
      <c r="E65" s="103"/>
      <c r="F65" s="103"/>
      <c r="G65" s="103"/>
      <c r="H65" s="103"/>
      <c r="I65" s="103"/>
      <c r="J65" s="103"/>
      <c r="K65" s="100" t="str">
        <f>IF(J65="","",VLOOKUP(J65,X:Y,2,FALSE))</f>
        <v/>
      </c>
      <c r="L65" s="100"/>
      <c r="M65" s="101" t="s">
        <v>57</v>
      </c>
      <c r="N65" s="101"/>
      <c r="O65" s="101"/>
      <c r="P65" s="101"/>
      <c r="Q65" s="101"/>
      <c r="R65" s="101"/>
      <c r="U65" s="99" t="str">
        <f t="shared" ref="U65" si="15">IF(V66="","",IF(AND(V66&gt;=VLOOKUP(J65,X:AA,3,FALSE),V66&lt;=VLOOKUP(J65,X:AA,4,FALSE)),"","学年を確認してください"))</f>
        <v/>
      </c>
      <c r="X65" s="17"/>
      <c r="Y65" s="6"/>
      <c r="Z65" s="6"/>
      <c r="AA65" s="6"/>
      <c r="AE65" s="33"/>
    </row>
    <row r="66" spans="2:31" s="5" customFormat="1" ht="26.25" customHeight="1" x14ac:dyDescent="0.2">
      <c r="B66" s="100"/>
      <c r="C66" s="104"/>
      <c r="D66" s="104"/>
      <c r="E66" s="103"/>
      <c r="F66" s="103"/>
      <c r="G66" s="103"/>
      <c r="H66" s="103"/>
      <c r="I66" s="103"/>
      <c r="J66" s="103"/>
      <c r="K66" s="100"/>
      <c r="L66" s="100"/>
      <c r="M66" s="20"/>
      <c r="N66" s="92" t="s">
        <v>23</v>
      </c>
      <c r="O66" s="20"/>
      <c r="P66" s="92" t="s">
        <v>19</v>
      </c>
      <c r="Q66" s="20"/>
      <c r="R66" s="92" t="s">
        <v>20</v>
      </c>
      <c r="S66" s="5">
        <f>IF(M66="元",1,M66)</f>
        <v>0</v>
      </c>
      <c r="T66" s="5">
        <f>IF(M65=" 昭和",S66-63,IF(M65=" 令和",S66+30,S66))</f>
        <v>0</v>
      </c>
      <c r="U66" s="99"/>
      <c r="V66" s="23" t="str">
        <f>IF(M66="","",M66*10000+O66*100+Q66)</f>
        <v/>
      </c>
      <c r="X66" s="17"/>
      <c r="Y66" s="6"/>
      <c r="Z66" s="6"/>
      <c r="AA66" s="6"/>
      <c r="AE66" s="33"/>
    </row>
    <row r="67" spans="2:31" s="5" customFormat="1" ht="15" customHeight="1" x14ac:dyDescent="0.15">
      <c r="B67" s="100" t="str">
        <f>IF(C68="","",(P$51-1)*10+6)</f>
        <v/>
      </c>
      <c r="C67" s="102"/>
      <c r="D67" s="102"/>
      <c r="E67" s="103"/>
      <c r="F67" s="103"/>
      <c r="G67" s="103"/>
      <c r="H67" s="103"/>
      <c r="I67" s="103"/>
      <c r="J67" s="103"/>
      <c r="K67" s="100" t="str">
        <f>IF(J67="","",VLOOKUP(J67,X:Y,2,FALSE))</f>
        <v/>
      </c>
      <c r="L67" s="100"/>
      <c r="M67" s="101" t="s">
        <v>57</v>
      </c>
      <c r="N67" s="101"/>
      <c r="O67" s="101"/>
      <c r="P67" s="101"/>
      <c r="Q67" s="101"/>
      <c r="R67" s="101"/>
      <c r="U67" s="99" t="str">
        <f t="shared" ref="U67" si="16">IF(V68="","",IF(AND(V68&gt;=VLOOKUP(J67,X:AA,3,FALSE),V68&lt;=VLOOKUP(J67,X:AA,4,FALSE)),"","学年を確認してください"))</f>
        <v/>
      </c>
      <c r="X67" s="17"/>
      <c r="Y67" s="6"/>
      <c r="Z67" s="6"/>
      <c r="AA67" s="6"/>
      <c r="AE67" s="33"/>
    </row>
    <row r="68" spans="2:31" s="5" customFormat="1" ht="26.25" customHeight="1" x14ac:dyDescent="0.2">
      <c r="B68" s="100"/>
      <c r="C68" s="104"/>
      <c r="D68" s="104"/>
      <c r="E68" s="103"/>
      <c r="F68" s="103"/>
      <c r="G68" s="103"/>
      <c r="H68" s="103"/>
      <c r="I68" s="103"/>
      <c r="J68" s="103"/>
      <c r="K68" s="100"/>
      <c r="L68" s="100"/>
      <c r="M68" s="20"/>
      <c r="N68" s="92" t="s">
        <v>23</v>
      </c>
      <c r="O68" s="20"/>
      <c r="P68" s="92" t="s">
        <v>19</v>
      </c>
      <c r="Q68" s="20"/>
      <c r="R68" s="92" t="s">
        <v>20</v>
      </c>
      <c r="S68" s="5">
        <f>IF(M68="元",1,M68)</f>
        <v>0</v>
      </c>
      <c r="T68" s="5">
        <f>IF(M67=" 昭和",S68-63,IF(M67=" 令和",S68+30,S68))</f>
        <v>0</v>
      </c>
      <c r="U68" s="99"/>
      <c r="V68" s="23" t="str">
        <f>IF(M68="","",M68*10000+O68*100+Q68)</f>
        <v/>
      </c>
      <c r="Y68" s="6"/>
      <c r="Z68" s="6"/>
      <c r="AA68" s="6"/>
      <c r="AE68" s="33"/>
    </row>
    <row r="69" spans="2:31" s="5" customFormat="1" ht="15" customHeight="1" x14ac:dyDescent="0.15">
      <c r="B69" s="100" t="str">
        <f>IF(C70="","",(P$51-1)*10+7)</f>
        <v/>
      </c>
      <c r="C69" s="102"/>
      <c r="D69" s="102"/>
      <c r="E69" s="103"/>
      <c r="F69" s="103"/>
      <c r="G69" s="103"/>
      <c r="H69" s="103"/>
      <c r="I69" s="103"/>
      <c r="J69" s="103"/>
      <c r="K69" s="100" t="str">
        <f>IF(J69="","",VLOOKUP(J69,X:Y,2,FALSE))</f>
        <v/>
      </c>
      <c r="L69" s="100"/>
      <c r="M69" s="101" t="s">
        <v>57</v>
      </c>
      <c r="N69" s="101"/>
      <c r="O69" s="101"/>
      <c r="P69" s="101"/>
      <c r="Q69" s="101"/>
      <c r="R69" s="101"/>
      <c r="U69" s="99" t="str">
        <f t="shared" ref="U69" si="17">IF(V70="","",IF(AND(V70&gt;=VLOOKUP(J69,X:AA,3,FALSE),V70&lt;=VLOOKUP(J69,X:AA,4,FALSE)),"","学年を確認してください"))</f>
        <v/>
      </c>
      <c r="Y69" s="6"/>
      <c r="Z69" s="6"/>
      <c r="AA69" s="6"/>
      <c r="AE69" s="33"/>
    </row>
    <row r="70" spans="2:31" s="5" customFormat="1" ht="26.25" customHeight="1" x14ac:dyDescent="0.2">
      <c r="B70" s="100"/>
      <c r="C70" s="104"/>
      <c r="D70" s="104"/>
      <c r="E70" s="103"/>
      <c r="F70" s="103"/>
      <c r="G70" s="103"/>
      <c r="H70" s="103"/>
      <c r="I70" s="103"/>
      <c r="J70" s="103"/>
      <c r="K70" s="100"/>
      <c r="L70" s="100"/>
      <c r="M70" s="20"/>
      <c r="N70" s="92" t="s">
        <v>23</v>
      </c>
      <c r="O70" s="20"/>
      <c r="P70" s="92" t="s">
        <v>19</v>
      </c>
      <c r="Q70" s="20"/>
      <c r="R70" s="92" t="s">
        <v>20</v>
      </c>
      <c r="S70" s="5">
        <f>IF(M70="元",1,M70)</f>
        <v>0</v>
      </c>
      <c r="T70" s="5">
        <f>IF(M69=" 昭和",S70-63,IF(M69=" 令和",S70+30,S70))</f>
        <v>0</v>
      </c>
      <c r="U70" s="99"/>
      <c r="V70" s="23" t="str">
        <f>IF(M70="","",M70*10000+O70*100+Q70)</f>
        <v/>
      </c>
      <c r="Y70" s="6"/>
      <c r="Z70" s="6"/>
      <c r="AA70" s="6"/>
      <c r="AE70" s="33"/>
    </row>
    <row r="71" spans="2:31" s="5" customFormat="1" ht="15" customHeight="1" x14ac:dyDescent="0.15">
      <c r="B71" s="100" t="str">
        <f>IF(C72="","",(P$51-1)*10+8)</f>
        <v/>
      </c>
      <c r="C71" s="102"/>
      <c r="D71" s="102"/>
      <c r="E71" s="103"/>
      <c r="F71" s="103"/>
      <c r="G71" s="103"/>
      <c r="H71" s="103"/>
      <c r="I71" s="103"/>
      <c r="J71" s="103"/>
      <c r="K71" s="100" t="str">
        <f>IF(J71="","",VLOOKUP(J71,X:Y,2,FALSE))</f>
        <v/>
      </c>
      <c r="L71" s="100"/>
      <c r="M71" s="101" t="s">
        <v>57</v>
      </c>
      <c r="N71" s="101"/>
      <c r="O71" s="101"/>
      <c r="P71" s="101"/>
      <c r="Q71" s="101"/>
      <c r="R71" s="101"/>
      <c r="U71" s="99" t="str">
        <f t="shared" ref="U71" si="18">IF(V72="","",IF(AND(V72&gt;=VLOOKUP(J71,X:AA,3,FALSE),V72&lt;=VLOOKUP(J71,X:AA,4,FALSE)),"","学年を確認してください"))</f>
        <v/>
      </c>
      <c r="Y71" s="6"/>
      <c r="Z71" s="6"/>
      <c r="AA71" s="6"/>
      <c r="AE71" s="33"/>
    </row>
    <row r="72" spans="2:31" s="5" customFormat="1" ht="26.25" customHeight="1" x14ac:dyDescent="0.2">
      <c r="B72" s="100"/>
      <c r="C72" s="104"/>
      <c r="D72" s="104"/>
      <c r="E72" s="103"/>
      <c r="F72" s="103"/>
      <c r="G72" s="103"/>
      <c r="H72" s="103"/>
      <c r="I72" s="103"/>
      <c r="J72" s="103"/>
      <c r="K72" s="100"/>
      <c r="L72" s="100"/>
      <c r="M72" s="20"/>
      <c r="N72" s="92" t="s">
        <v>23</v>
      </c>
      <c r="O72" s="20"/>
      <c r="P72" s="92" t="s">
        <v>19</v>
      </c>
      <c r="Q72" s="20"/>
      <c r="R72" s="92" t="s">
        <v>20</v>
      </c>
      <c r="S72" s="5">
        <f>IF(M72="元",1,M72)</f>
        <v>0</v>
      </c>
      <c r="T72" s="5">
        <f>IF(M71=" 昭和",S72-63,IF(M71=" 令和",S72+30,S72))</f>
        <v>0</v>
      </c>
      <c r="U72" s="99"/>
      <c r="V72" s="23" t="str">
        <f>IF(M72="","",M72*10000+O72*100+Q72)</f>
        <v/>
      </c>
      <c r="Y72" s="6"/>
      <c r="Z72" s="6"/>
      <c r="AA72" s="6"/>
      <c r="AE72" s="33"/>
    </row>
    <row r="73" spans="2:31" s="5" customFormat="1" ht="15" customHeight="1" x14ac:dyDescent="0.15">
      <c r="B73" s="100" t="str">
        <f>IF(C74="","",(P$51-1)*10+9)</f>
        <v/>
      </c>
      <c r="C73" s="102"/>
      <c r="D73" s="102"/>
      <c r="E73" s="103"/>
      <c r="F73" s="103"/>
      <c r="G73" s="103"/>
      <c r="H73" s="103"/>
      <c r="I73" s="103"/>
      <c r="J73" s="103"/>
      <c r="K73" s="100" t="str">
        <f>IF(J73="","",VLOOKUP(J73,X:Y,2,FALSE))</f>
        <v/>
      </c>
      <c r="L73" s="100"/>
      <c r="M73" s="101" t="s">
        <v>57</v>
      </c>
      <c r="N73" s="101"/>
      <c r="O73" s="101"/>
      <c r="P73" s="101"/>
      <c r="Q73" s="101"/>
      <c r="R73" s="101"/>
      <c r="U73" s="99" t="str">
        <f t="shared" ref="U73" si="19">IF(V74="","",IF(AND(V74&gt;=VLOOKUP(J73,X:AA,3,FALSE),V74&lt;=VLOOKUP(J73,X:AA,4,FALSE)),"","学年を確認してください"))</f>
        <v/>
      </c>
      <c r="Y73" s="6"/>
      <c r="Z73" s="6"/>
      <c r="AA73" s="6"/>
      <c r="AE73" s="33"/>
    </row>
    <row r="74" spans="2:31" s="5" customFormat="1" ht="26.25" customHeight="1" x14ac:dyDescent="0.2">
      <c r="B74" s="100"/>
      <c r="C74" s="104"/>
      <c r="D74" s="104"/>
      <c r="E74" s="103"/>
      <c r="F74" s="103"/>
      <c r="G74" s="103"/>
      <c r="H74" s="103"/>
      <c r="I74" s="103"/>
      <c r="J74" s="103"/>
      <c r="K74" s="100"/>
      <c r="L74" s="100"/>
      <c r="M74" s="20"/>
      <c r="N74" s="92" t="s">
        <v>23</v>
      </c>
      <c r="O74" s="20"/>
      <c r="P74" s="92" t="s">
        <v>19</v>
      </c>
      <c r="Q74" s="20"/>
      <c r="R74" s="92" t="s">
        <v>20</v>
      </c>
      <c r="S74" s="5">
        <f>IF(M74="元",1,M74)</f>
        <v>0</v>
      </c>
      <c r="T74" s="5">
        <f>IF(M73=" 昭和",S74-63,IF(M73=" 令和",S74+30,S74))</f>
        <v>0</v>
      </c>
      <c r="U74" s="99"/>
      <c r="V74" s="23" t="str">
        <f>IF(M74="","",M74*10000+O74*100+Q74)</f>
        <v/>
      </c>
      <c r="Y74" s="6"/>
      <c r="Z74" s="6"/>
      <c r="AA74" s="6"/>
      <c r="AE74" s="33"/>
    </row>
    <row r="75" spans="2:31" s="5" customFormat="1" ht="15" customHeight="1" x14ac:dyDescent="0.15">
      <c r="B75" s="100" t="str">
        <f>IF(C76="","",(P$51-1)*10+10)</f>
        <v/>
      </c>
      <c r="C75" s="102"/>
      <c r="D75" s="102"/>
      <c r="E75" s="103"/>
      <c r="F75" s="103"/>
      <c r="G75" s="103"/>
      <c r="H75" s="103"/>
      <c r="I75" s="103"/>
      <c r="J75" s="103"/>
      <c r="K75" s="100" t="str">
        <f>IF(J75="","",VLOOKUP(J75,X:Y,2,FALSE))</f>
        <v/>
      </c>
      <c r="L75" s="100"/>
      <c r="M75" s="101" t="s">
        <v>57</v>
      </c>
      <c r="N75" s="101"/>
      <c r="O75" s="101"/>
      <c r="P75" s="101"/>
      <c r="Q75" s="101"/>
      <c r="R75" s="101"/>
      <c r="U75" s="99" t="str">
        <f t="shared" ref="U75" si="20">IF(V76="","",IF(AND(V76&gt;=VLOOKUP(J75,X:AA,3,FALSE),V76&lt;=VLOOKUP(J75,X:AA,4,FALSE)),"","学年を確認してください"))</f>
        <v/>
      </c>
      <c r="Y75" s="6"/>
      <c r="Z75" s="6"/>
      <c r="AA75" s="6"/>
      <c r="AE75" s="33"/>
    </row>
    <row r="76" spans="2:31" s="5" customFormat="1" ht="26.25" customHeight="1" x14ac:dyDescent="0.2">
      <c r="B76" s="100"/>
      <c r="C76" s="104"/>
      <c r="D76" s="104"/>
      <c r="E76" s="103"/>
      <c r="F76" s="103"/>
      <c r="G76" s="103"/>
      <c r="H76" s="103"/>
      <c r="I76" s="103"/>
      <c r="J76" s="103"/>
      <c r="K76" s="100"/>
      <c r="L76" s="100"/>
      <c r="M76" s="20"/>
      <c r="N76" s="92" t="s">
        <v>23</v>
      </c>
      <c r="O76" s="20"/>
      <c r="P76" s="92" t="s">
        <v>19</v>
      </c>
      <c r="Q76" s="20"/>
      <c r="R76" s="92" t="s">
        <v>20</v>
      </c>
      <c r="S76" s="5">
        <f>IF(M76="元",1,M76)</f>
        <v>0</v>
      </c>
      <c r="T76" s="5">
        <f>IF(M75=" 昭和",S76-63,IF(M75=" 令和",S76+30,S76))</f>
        <v>0</v>
      </c>
      <c r="U76" s="99"/>
      <c r="V76" s="23" t="str">
        <f>IF(M76="","",M76*10000+O76*100+Q76)</f>
        <v/>
      </c>
      <c r="Y76" s="6"/>
      <c r="Z76" s="6"/>
      <c r="AA76" s="6"/>
      <c r="AE76" s="33"/>
    </row>
    <row r="77" spans="2:31" s="2" customFormat="1" ht="30" customHeight="1" x14ac:dyDescent="0.2">
      <c r="B77" s="117" t="str">
        <f>AB$1</f>
        <v>七夕そろばんワールド２０２４ ＯＮＬＩＮＥ 参加申込用紙</v>
      </c>
      <c r="C77" s="117"/>
      <c r="D77" s="117"/>
      <c r="E77" s="117"/>
      <c r="F77" s="117"/>
      <c r="G77" s="117"/>
      <c r="H77" s="117"/>
      <c r="I77" s="117"/>
      <c r="J77" s="117"/>
      <c r="K77" s="117"/>
      <c r="L77" s="117"/>
      <c r="M77" s="117"/>
      <c r="N77" s="117"/>
      <c r="O77" s="117"/>
      <c r="P77" s="117"/>
      <c r="Q77" s="117"/>
      <c r="R77" s="117"/>
      <c r="U77" s="94"/>
      <c r="X77" s="17"/>
      <c r="Y77" s="6"/>
      <c r="Z77" s="6"/>
      <c r="AA77" s="6"/>
      <c r="AB77" s="5"/>
      <c r="AC77" s="5"/>
      <c r="AD77" s="5"/>
      <c r="AE77" s="33"/>
    </row>
    <row r="78" spans="2:31" s="2" customFormat="1" ht="16.5" customHeight="1" x14ac:dyDescent="0.2">
      <c r="B78" s="10"/>
      <c r="C78" s="10"/>
      <c r="D78" s="10"/>
      <c r="E78" s="10"/>
      <c r="F78" s="10"/>
      <c r="G78" s="10"/>
      <c r="H78" s="10"/>
      <c r="I78" s="10"/>
      <c r="J78" s="10"/>
      <c r="K78" s="105" t="s">
        <v>73</v>
      </c>
      <c r="L78" s="105"/>
      <c r="M78" s="15">
        <f>IF(M$2="","",M$2)</f>
        <v>6</v>
      </c>
      <c r="N78" s="92" t="s">
        <v>23</v>
      </c>
      <c r="O78" s="15">
        <f>IF(O$2="","",O$2)</f>
        <v>5</v>
      </c>
      <c r="P78" s="92" t="s">
        <v>19</v>
      </c>
      <c r="Q78" s="15" t="str">
        <f>IF(Q$2="","",Q$2)</f>
        <v/>
      </c>
      <c r="R78" s="92" t="s">
        <v>20</v>
      </c>
      <c r="U78" s="94"/>
      <c r="X78" s="17"/>
      <c r="Y78" s="6"/>
      <c r="Z78" s="6"/>
      <c r="AA78" s="6"/>
      <c r="AB78" s="5"/>
      <c r="AC78" s="5"/>
      <c r="AD78" s="5"/>
      <c r="AE78" s="33"/>
    </row>
    <row r="79" spans="2:31" ht="9.75" customHeight="1" x14ac:dyDescent="0.2">
      <c r="X79" s="17"/>
    </row>
    <row r="80" spans="2:31" ht="15" customHeight="1" x14ac:dyDescent="0.2">
      <c r="B80" s="112" t="s">
        <v>13</v>
      </c>
      <c r="C80" s="112"/>
      <c r="D80" s="112"/>
      <c r="E80" s="112"/>
      <c r="F80" s="112"/>
      <c r="G80" s="112"/>
      <c r="H80" s="112"/>
      <c r="I80" s="113" t="s">
        <v>50</v>
      </c>
      <c r="J80" s="113"/>
      <c r="K80" s="112" t="s">
        <v>14</v>
      </c>
      <c r="L80" s="112"/>
      <c r="M80" s="112"/>
      <c r="N80" s="112"/>
      <c r="O80" s="112"/>
      <c r="P80" s="112"/>
      <c r="Q80" s="112"/>
      <c r="R80" s="112"/>
      <c r="X80" s="17"/>
    </row>
    <row r="81" spans="2:31" s="3" customFormat="1" ht="25.5" customHeight="1" x14ac:dyDescent="0.2">
      <c r="B81" s="113" t="s">
        <v>11</v>
      </c>
      <c r="C81" s="113"/>
      <c r="D81" s="113"/>
      <c r="E81" s="113"/>
      <c r="F81" s="113"/>
      <c r="G81" s="113"/>
      <c r="H81" s="113"/>
      <c r="I81" s="113"/>
      <c r="J81" s="113"/>
      <c r="K81" s="113" t="s">
        <v>56</v>
      </c>
      <c r="L81" s="113"/>
      <c r="M81" s="113"/>
      <c r="N81" s="113"/>
      <c r="O81" s="113"/>
      <c r="P81" s="113"/>
      <c r="Q81" s="113"/>
      <c r="R81" s="113"/>
      <c r="U81" s="96"/>
      <c r="X81" s="17"/>
      <c r="Y81" s="6"/>
      <c r="Z81" s="6"/>
      <c r="AA81" s="6"/>
      <c r="AE81" s="33"/>
    </row>
    <row r="82" spans="2:31" s="3" customFormat="1" ht="15" customHeight="1" x14ac:dyDescent="0.2">
      <c r="B82" s="100" t="str">
        <f>IF(B$6="","",B$6)</f>
        <v/>
      </c>
      <c r="C82" s="100"/>
      <c r="D82" s="100"/>
      <c r="E82" s="100"/>
      <c r="F82" s="100"/>
      <c r="G82" s="100"/>
      <c r="H82" s="100"/>
      <c r="I82" s="111" t="str">
        <f>IF(I$6="","",I$6)</f>
        <v/>
      </c>
      <c r="J82" s="111"/>
      <c r="K82" s="100" t="str">
        <f>IF(K$6="","",K$6)</f>
        <v/>
      </c>
      <c r="L82" s="100"/>
      <c r="M82" s="100"/>
      <c r="N82" s="100"/>
      <c r="O82" s="100"/>
      <c r="P82" s="100"/>
      <c r="Q82" s="100"/>
      <c r="R82" s="100"/>
      <c r="U82" s="96"/>
      <c r="X82" s="17"/>
      <c r="Y82" s="6"/>
      <c r="Z82" s="6"/>
      <c r="AA82" s="6"/>
      <c r="AE82" s="33"/>
    </row>
    <row r="83" spans="2:31" s="3" customFormat="1" ht="29.25" customHeight="1" x14ac:dyDescent="0.2">
      <c r="B83" s="111" t="str">
        <f>IF(B$7="","",B$7)</f>
        <v/>
      </c>
      <c r="C83" s="111"/>
      <c r="D83" s="111"/>
      <c r="E83" s="111"/>
      <c r="F83" s="111"/>
      <c r="G83" s="111"/>
      <c r="H83" s="111"/>
      <c r="I83" s="111"/>
      <c r="J83" s="111"/>
      <c r="K83" s="111" t="str">
        <f>IF(K$7="","",K$7)</f>
        <v/>
      </c>
      <c r="L83" s="111"/>
      <c r="M83" s="111"/>
      <c r="N83" s="111"/>
      <c r="O83" s="111"/>
      <c r="P83" s="111"/>
      <c r="Q83" s="111"/>
      <c r="R83" s="111"/>
      <c r="U83" s="96"/>
      <c r="X83" s="17"/>
      <c r="Y83" s="6"/>
      <c r="Z83" s="6"/>
      <c r="AA83" s="6"/>
      <c r="AE83" s="33"/>
    </row>
    <row r="84" spans="2:31" s="3" customFormat="1" ht="6.75" customHeight="1" x14ac:dyDescent="0.2">
      <c r="J84" s="9"/>
      <c r="K84" s="9"/>
      <c r="L84" s="9"/>
      <c r="M84" s="9"/>
      <c r="N84" s="9"/>
      <c r="O84" s="9"/>
      <c r="P84" s="9"/>
      <c r="Q84" s="9"/>
      <c r="R84" s="9"/>
      <c r="U84" s="96"/>
      <c r="X84" s="17"/>
      <c r="Y84" s="6"/>
      <c r="Z84" s="6"/>
      <c r="AA84" s="6"/>
      <c r="AE84" s="33"/>
    </row>
    <row r="85" spans="2:31" s="3" customFormat="1" ht="30" customHeight="1" x14ac:dyDescent="0.2">
      <c r="B85" s="14"/>
      <c r="C85" s="14"/>
      <c r="D85" s="14"/>
      <c r="E85" s="14"/>
      <c r="F85" s="14"/>
      <c r="G85" s="14"/>
      <c r="H85" s="14"/>
      <c r="I85" s="14"/>
      <c r="J85" s="14"/>
      <c r="K85" s="16" t="s">
        <v>29</v>
      </c>
      <c r="L85" s="15" t="str">
        <f>IF(L$9="","",L$9)</f>
        <v/>
      </c>
      <c r="M85" s="100" t="s">
        <v>27</v>
      </c>
      <c r="N85" s="100"/>
      <c r="O85" s="100"/>
      <c r="P85" s="15">
        <v>3</v>
      </c>
      <c r="Q85" s="100" t="s">
        <v>28</v>
      </c>
      <c r="R85" s="100"/>
      <c r="U85" s="96"/>
      <c r="X85" s="17"/>
      <c r="Y85" s="6"/>
      <c r="Z85" s="6"/>
      <c r="AA85" s="6"/>
      <c r="AE85" s="33"/>
    </row>
    <row r="86" spans="2:31" s="3" customFormat="1" ht="20.25" customHeight="1" x14ac:dyDescent="0.2">
      <c r="B86" s="114" t="str">
        <f>B$10</f>
        <v>※学校名は正式名称で県立・市立など記入（国立・私立は不要）。特殊な文字には対応できません。</v>
      </c>
      <c r="C86" s="114"/>
      <c r="D86" s="114"/>
      <c r="E86" s="114"/>
      <c r="F86" s="114"/>
      <c r="G86" s="114"/>
      <c r="H86" s="114"/>
      <c r="I86" s="114"/>
      <c r="J86" s="114"/>
      <c r="K86" s="114"/>
      <c r="L86" s="114"/>
      <c r="M86" s="114"/>
      <c r="N86" s="114"/>
      <c r="O86" s="114"/>
      <c r="P86" s="114"/>
      <c r="Q86" s="114"/>
      <c r="R86" s="114"/>
      <c r="U86" s="96"/>
      <c r="X86" s="17"/>
      <c r="Y86" s="6"/>
      <c r="Z86" s="6"/>
      <c r="AA86" s="6"/>
      <c r="AE86" s="33"/>
    </row>
    <row r="87" spans="2:31" ht="15" customHeight="1" x14ac:dyDescent="0.15">
      <c r="B87" s="113" t="s">
        <v>24</v>
      </c>
      <c r="C87" s="115" t="s">
        <v>14</v>
      </c>
      <c r="D87" s="115"/>
      <c r="E87" s="116" t="s">
        <v>60</v>
      </c>
      <c r="F87" s="116"/>
      <c r="G87" s="116"/>
      <c r="H87" s="116"/>
      <c r="I87" s="116"/>
      <c r="J87" s="116" t="s">
        <v>9</v>
      </c>
      <c r="K87" s="116" t="s">
        <v>0</v>
      </c>
      <c r="L87" s="116"/>
      <c r="M87" s="116" t="s">
        <v>7</v>
      </c>
      <c r="N87" s="116"/>
      <c r="O87" s="116"/>
      <c r="P87" s="116"/>
      <c r="Q87" s="116"/>
      <c r="R87" s="116"/>
      <c r="S87" s="5"/>
      <c r="T87" s="5"/>
      <c r="U87" s="97"/>
      <c r="V87" s="5"/>
      <c r="W87" s="5"/>
      <c r="X87" s="17"/>
    </row>
    <row r="88" spans="2:31" s="3" customFormat="1" ht="31.5" customHeight="1" x14ac:dyDescent="0.2">
      <c r="B88" s="113"/>
      <c r="C88" s="116" t="s">
        <v>1</v>
      </c>
      <c r="D88" s="116"/>
      <c r="E88" s="116"/>
      <c r="F88" s="116"/>
      <c r="G88" s="116"/>
      <c r="H88" s="116"/>
      <c r="I88" s="116"/>
      <c r="J88" s="116"/>
      <c r="K88" s="116"/>
      <c r="L88" s="116"/>
      <c r="M88" s="116"/>
      <c r="N88" s="116"/>
      <c r="O88" s="116"/>
      <c r="P88" s="116"/>
      <c r="Q88" s="116"/>
      <c r="R88" s="116"/>
      <c r="U88" s="96"/>
      <c r="X88" s="17"/>
      <c r="Y88" s="6"/>
      <c r="Z88" s="6"/>
      <c r="AA88" s="6"/>
      <c r="AE88" s="33"/>
    </row>
    <row r="89" spans="2:31" ht="15" customHeight="1" x14ac:dyDescent="0.15">
      <c r="B89" s="113" t="s">
        <v>37</v>
      </c>
      <c r="C89" s="110" t="s">
        <v>10</v>
      </c>
      <c r="D89" s="110"/>
      <c r="E89" s="100" t="s">
        <v>149</v>
      </c>
      <c r="F89" s="100"/>
      <c r="G89" s="100"/>
      <c r="H89" s="100"/>
      <c r="I89" s="100"/>
      <c r="J89" s="100" t="s">
        <v>49</v>
      </c>
      <c r="K89" s="100" t="s">
        <v>12</v>
      </c>
      <c r="L89" s="100"/>
      <c r="M89" s="106" t="s">
        <v>57</v>
      </c>
      <c r="N89" s="106"/>
      <c r="O89" s="106"/>
      <c r="P89" s="106"/>
      <c r="Q89" s="106"/>
      <c r="R89" s="106"/>
      <c r="S89" s="5"/>
      <c r="T89" s="5"/>
      <c r="U89" s="97"/>
      <c r="V89" s="5"/>
      <c r="W89" s="5"/>
      <c r="X89" s="17"/>
    </row>
    <row r="90" spans="2:31" ht="31.5" customHeight="1" x14ac:dyDescent="0.2">
      <c r="B90" s="113"/>
      <c r="C90" s="111" t="s">
        <v>126</v>
      </c>
      <c r="D90" s="111"/>
      <c r="E90" s="100"/>
      <c r="F90" s="100"/>
      <c r="G90" s="100"/>
      <c r="H90" s="100"/>
      <c r="I90" s="100"/>
      <c r="J90" s="100"/>
      <c r="K90" s="100"/>
      <c r="L90" s="100"/>
      <c r="M90" s="16">
        <v>28</v>
      </c>
      <c r="N90" s="92" t="s">
        <v>23</v>
      </c>
      <c r="O90" s="16">
        <v>7</v>
      </c>
      <c r="P90" s="92" t="s">
        <v>19</v>
      </c>
      <c r="Q90" s="16">
        <v>7</v>
      </c>
      <c r="R90" s="92" t="s">
        <v>20</v>
      </c>
      <c r="S90" s="5"/>
      <c r="T90" s="5"/>
      <c r="U90" s="97" t="s">
        <v>59</v>
      </c>
      <c r="V90" s="5"/>
      <c r="W90" s="5"/>
      <c r="X90" s="17"/>
    </row>
    <row r="91" spans="2:31" ht="15" customHeight="1" x14ac:dyDescent="0.15">
      <c r="B91" s="100" t="str">
        <f>IF(C92="","",(P$85-1)*10+1)</f>
        <v/>
      </c>
      <c r="C91" s="102"/>
      <c r="D91" s="102"/>
      <c r="E91" s="103"/>
      <c r="F91" s="103"/>
      <c r="G91" s="103"/>
      <c r="H91" s="103"/>
      <c r="I91" s="103"/>
      <c r="J91" s="103"/>
      <c r="K91" s="100" t="str">
        <f>IF(J91="","",VLOOKUP(J91,X:Y,2,FALSE))</f>
        <v/>
      </c>
      <c r="L91" s="100"/>
      <c r="M91" s="101" t="s">
        <v>57</v>
      </c>
      <c r="N91" s="101"/>
      <c r="O91" s="101"/>
      <c r="P91" s="101"/>
      <c r="Q91" s="101"/>
      <c r="R91" s="101"/>
      <c r="S91" s="5"/>
      <c r="T91" s="5"/>
      <c r="U91" s="99" t="str">
        <f>IF(V92="","",IF(AND(V92&gt;=VLOOKUP(J91,X:AA,3,FALSE),V92&lt;=VLOOKUP(J91,X:AA,4,FALSE)),"","学年を確認してください"))</f>
        <v/>
      </c>
      <c r="V91" s="5"/>
      <c r="W91" s="5"/>
      <c r="X91" s="17"/>
    </row>
    <row r="92" spans="2:31" ht="26.25" customHeight="1" x14ac:dyDescent="0.2">
      <c r="B92" s="100"/>
      <c r="C92" s="104"/>
      <c r="D92" s="104"/>
      <c r="E92" s="103"/>
      <c r="F92" s="103"/>
      <c r="G92" s="103"/>
      <c r="H92" s="103"/>
      <c r="I92" s="103"/>
      <c r="J92" s="103"/>
      <c r="K92" s="100"/>
      <c r="L92" s="100"/>
      <c r="M92" s="20"/>
      <c r="N92" s="92" t="s">
        <v>23</v>
      </c>
      <c r="O92" s="20"/>
      <c r="P92" s="92" t="s">
        <v>19</v>
      </c>
      <c r="Q92" s="20"/>
      <c r="R92" s="92" t="s">
        <v>20</v>
      </c>
      <c r="S92" s="5">
        <f>IF(M92="元",1,M92)</f>
        <v>0</v>
      </c>
      <c r="T92" s="5">
        <f>IF(M91=" 昭和",S92-63,IF(M91=" 令和",S92+30,S92))</f>
        <v>0</v>
      </c>
      <c r="U92" s="99"/>
      <c r="V92" s="23" t="str">
        <f>IF(M92="","",M92*10000+O92*100+Q92)</f>
        <v/>
      </c>
      <c r="W92" s="5"/>
      <c r="X92" s="17"/>
    </row>
    <row r="93" spans="2:31" ht="15" customHeight="1" x14ac:dyDescent="0.15">
      <c r="B93" s="100" t="str">
        <f>IF(C94="","",(P$85-1)*10+2)</f>
        <v/>
      </c>
      <c r="C93" s="102"/>
      <c r="D93" s="102"/>
      <c r="E93" s="103"/>
      <c r="F93" s="103"/>
      <c r="G93" s="103"/>
      <c r="H93" s="103"/>
      <c r="I93" s="103"/>
      <c r="J93" s="103"/>
      <c r="K93" s="100" t="str">
        <f>IF(J93="","",VLOOKUP(J93,X:Y,2,FALSE))</f>
        <v/>
      </c>
      <c r="L93" s="100"/>
      <c r="M93" s="101" t="s">
        <v>57</v>
      </c>
      <c r="N93" s="101"/>
      <c r="O93" s="101"/>
      <c r="P93" s="101"/>
      <c r="Q93" s="101"/>
      <c r="R93" s="101"/>
      <c r="S93" s="5"/>
      <c r="T93" s="5"/>
      <c r="U93" s="99" t="str">
        <f t="shared" ref="U93" si="21">IF(V94="","",IF(AND(V94&gt;=VLOOKUP(J93,X:AA,3,FALSE),V94&lt;=VLOOKUP(J93,X:AA,4,FALSE)),"","学年を確認してください"))</f>
        <v/>
      </c>
      <c r="V93" s="5"/>
      <c r="W93" s="5"/>
      <c r="X93" s="17"/>
    </row>
    <row r="94" spans="2:31" ht="26.25" customHeight="1" x14ac:dyDescent="0.2">
      <c r="B94" s="100"/>
      <c r="C94" s="104"/>
      <c r="D94" s="104"/>
      <c r="E94" s="103"/>
      <c r="F94" s="103"/>
      <c r="G94" s="103"/>
      <c r="H94" s="103"/>
      <c r="I94" s="103"/>
      <c r="J94" s="103"/>
      <c r="K94" s="100"/>
      <c r="L94" s="100"/>
      <c r="M94" s="20"/>
      <c r="N94" s="92" t="s">
        <v>23</v>
      </c>
      <c r="O94" s="20"/>
      <c r="P94" s="92" t="s">
        <v>19</v>
      </c>
      <c r="Q94" s="20"/>
      <c r="R94" s="92" t="s">
        <v>20</v>
      </c>
      <c r="S94" s="5">
        <f>IF(M94="元",1,M94)</f>
        <v>0</v>
      </c>
      <c r="T94" s="5">
        <f>IF(M93=" 昭和",S94-63,IF(M93=" 令和",S94+30,S94))</f>
        <v>0</v>
      </c>
      <c r="U94" s="99"/>
      <c r="V94" s="23" t="str">
        <f>IF(M94="","",M94*10000+O94*100+Q94)</f>
        <v/>
      </c>
      <c r="W94" s="5"/>
      <c r="X94" s="17"/>
    </row>
    <row r="95" spans="2:31" ht="15" customHeight="1" x14ac:dyDescent="0.15">
      <c r="B95" s="100" t="str">
        <f>IF(C96="","",(P$85-1)*10+3)</f>
        <v/>
      </c>
      <c r="C95" s="102"/>
      <c r="D95" s="102"/>
      <c r="E95" s="103"/>
      <c r="F95" s="103"/>
      <c r="G95" s="103"/>
      <c r="H95" s="103"/>
      <c r="I95" s="103"/>
      <c r="J95" s="103"/>
      <c r="K95" s="100" t="str">
        <f>IF(J95="","",VLOOKUP(J95,X:Y,2,FALSE))</f>
        <v/>
      </c>
      <c r="L95" s="100"/>
      <c r="M95" s="101" t="s">
        <v>57</v>
      </c>
      <c r="N95" s="101"/>
      <c r="O95" s="101"/>
      <c r="P95" s="101"/>
      <c r="Q95" s="101"/>
      <c r="R95" s="101"/>
      <c r="S95" s="5"/>
      <c r="T95" s="5"/>
      <c r="U95" s="99" t="str">
        <f t="shared" ref="U95" si="22">IF(V96="","",IF(AND(V96&gt;=VLOOKUP(J95,X:AA,3,FALSE),V96&lt;=VLOOKUP(J95,X:AA,4,FALSE)),"","学年を確認してください"))</f>
        <v/>
      </c>
      <c r="V95" s="5"/>
      <c r="W95" s="5"/>
      <c r="X95" s="17"/>
    </row>
    <row r="96" spans="2:31" ht="26.25" customHeight="1" x14ac:dyDescent="0.2">
      <c r="B96" s="100"/>
      <c r="C96" s="104"/>
      <c r="D96" s="104"/>
      <c r="E96" s="103"/>
      <c r="F96" s="103"/>
      <c r="G96" s="103"/>
      <c r="H96" s="103"/>
      <c r="I96" s="103"/>
      <c r="J96" s="103"/>
      <c r="K96" s="100"/>
      <c r="L96" s="100"/>
      <c r="M96" s="20"/>
      <c r="N96" s="92" t="s">
        <v>23</v>
      </c>
      <c r="O96" s="20"/>
      <c r="P96" s="92" t="s">
        <v>19</v>
      </c>
      <c r="Q96" s="20"/>
      <c r="R96" s="92" t="s">
        <v>20</v>
      </c>
      <c r="S96" s="5">
        <f>IF(M96="元",1,M96)</f>
        <v>0</v>
      </c>
      <c r="T96" s="5">
        <f>IF(M95=" 昭和",S96-63,IF(M95=" 令和",S96+30,S96))</f>
        <v>0</v>
      </c>
      <c r="U96" s="99"/>
      <c r="V96" s="23" t="str">
        <f>IF(M96="","",M96*10000+O96*100+Q96)</f>
        <v/>
      </c>
      <c r="W96" s="5"/>
      <c r="X96" s="17"/>
    </row>
    <row r="97" spans="2:31" ht="15" customHeight="1" x14ac:dyDescent="0.15">
      <c r="B97" s="100" t="str">
        <f>IF(C98="","",(P$85-1)*10+4)</f>
        <v/>
      </c>
      <c r="C97" s="102"/>
      <c r="D97" s="102"/>
      <c r="E97" s="103"/>
      <c r="F97" s="103"/>
      <c r="G97" s="103"/>
      <c r="H97" s="103"/>
      <c r="I97" s="103"/>
      <c r="J97" s="103"/>
      <c r="K97" s="100" t="str">
        <f>IF(J97="","",VLOOKUP(J97,X:Y,2,FALSE))</f>
        <v/>
      </c>
      <c r="L97" s="100"/>
      <c r="M97" s="101" t="s">
        <v>57</v>
      </c>
      <c r="N97" s="101"/>
      <c r="O97" s="101"/>
      <c r="P97" s="101"/>
      <c r="Q97" s="101"/>
      <c r="R97" s="101"/>
      <c r="S97" s="5"/>
      <c r="T97" s="5"/>
      <c r="U97" s="99" t="str">
        <f t="shared" ref="U97" si="23">IF(V98="","",IF(AND(V98&gt;=VLOOKUP(J97,X:AA,3,FALSE),V98&lt;=VLOOKUP(J97,X:AA,4,FALSE)),"","学年を確認してください"))</f>
        <v/>
      </c>
      <c r="V97" s="5"/>
      <c r="W97" s="5"/>
      <c r="X97" s="17"/>
    </row>
    <row r="98" spans="2:31" ht="26.25" customHeight="1" x14ac:dyDescent="0.2">
      <c r="B98" s="100"/>
      <c r="C98" s="104"/>
      <c r="D98" s="104"/>
      <c r="E98" s="103"/>
      <c r="F98" s="103"/>
      <c r="G98" s="103"/>
      <c r="H98" s="103"/>
      <c r="I98" s="103"/>
      <c r="J98" s="103"/>
      <c r="K98" s="100"/>
      <c r="L98" s="100"/>
      <c r="M98" s="20"/>
      <c r="N98" s="92" t="s">
        <v>23</v>
      </c>
      <c r="O98" s="20"/>
      <c r="P98" s="92" t="s">
        <v>19</v>
      </c>
      <c r="Q98" s="20"/>
      <c r="R98" s="92" t="s">
        <v>20</v>
      </c>
      <c r="S98" s="5">
        <f>IF(M98="元",1,M98)</f>
        <v>0</v>
      </c>
      <c r="T98" s="5">
        <f>IF(M97=" 昭和",S98-63,IF(M97=" 令和",S98+30,S98))</f>
        <v>0</v>
      </c>
      <c r="U98" s="99"/>
      <c r="V98" s="23" t="str">
        <f>IF(M98="","",M98*10000+O98*100+Q98)</f>
        <v/>
      </c>
      <c r="W98" s="5"/>
      <c r="X98" s="17"/>
    </row>
    <row r="99" spans="2:31" ht="15" customHeight="1" x14ac:dyDescent="0.15">
      <c r="B99" s="100" t="str">
        <f>IF(C100="","",(P$85-1)*10+5)</f>
        <v/>
      </c>
      <c r="C99" s="102"/>
      <c r="D99" s="102"/>
      <c r="E99" s="103"/>
      <c r="F99" s="103"/>
      <c r="G99" s="103"/>
      <c r="H99" s="103"/>
      <c r="I99" s="103"/>
      <c r="J99" s="103"/>
      <c r="K99" s="100" t="str">
        <f>IF(J99="","",VLOOKUP(J99,X:Y,2,FALSE))</f>
        <v/>
      </c>
      <c r="L99" s="100"/>
      <c r="M99" s="101" t="s">
        <v>57</v>
      </c>
      <c r="N99" s="101"/>
      <c r="O99" s="101"/>
      <c r="P99" s="101"/>
      <c r="Q99" s="101"/>
      <c r="R99" s="101"/>
      <c r="S99" s="5"/>
      <c r="T99" s="5"/>
      <c r="U99" s="99" t="str">
        <f t="shared" ref="U99" si="24">IF(V100="","",IF(AND(V100&gt;=VLOOKUP(J99,X:AA,3,FALSE),V100&lt;=VLOOKUP(J99,X:AA,4,FALSE)),"","学年を確認してください"))</f>
        <v/>
      </c>
      <c r="V99" s="5"/>
      <c r="W99" s="5"/>
      <c r="X99" s="17"/>
    </row>
    <row r="100" spans="2:31" ht="26.25" customHeight="1" x14ac:dyDescent="0.2">
      <c r="B100" s="100"/>
      <c r="C100" s="104"/>
      <c r="D100" s="104"/>
      <c r="E100" s="103"/>
      <c r="F100" s="103"/>
      <c r="G100" s="103"/>
      <c r="H100" s="103"/>
      <c r="I100" s="103"/>
      <c r="J100" s="103"/>
      <c r="K100" s="100"/>
      <c r="L100" s="100"/>
      <c r="M100" s="20"/>
      <c r="N100" s="92" t="s">
        <v>23</v>
      </c>
      <c r="O100" s="20"/>
      <c r="P100" s="92" t="s">
        <v>19</v>
      </c>
      <c r="Q100" s="20"/>
      <c r="R100" s="92" t="s">
        <v>20</v>
      </c>
      <c r="S100" s="5">
        <f>IF(M100="元",1,M100)</f>
        <v>0</v>
      </c>
      <c r="T100" s="5">
        <f>IF(M99=" 昭和",S100-63,IF(M99=" 令和",S100+30,S100))</f>
        <v>0</v>
      </c>
      <c r="U100" s="99"/>
      <c r="V100" s="23" t="str">
        <f>IF(M100="","",M100*10000+O100*100+Q100)</f>
        <v/>
      </c>
      <c r="W100" s="5"/>
      <c r="X100" s="17"/>
    </row>
    <row r="101" spans="2:31" ht="15" customHeight="1" x14ac:dyDescent="0.15">
      <c r="B101" s="100" t="str">
        <f>IF(C102="","",(P$85-1)*10+6)</f>
        <v/>
      </c>
      <c r="C101" s="102"/>
      <c r="D101" s="102"/>
      <c r="E101" s="103"/>
      <c r="F101" s="103"/>
      <c r="G101" s="103"/>
      <c r="H101" s="103"/>
      <c r="I101" s="103"/>
      <c r="J101" s="103"/>
      <c r="K101" s="100" t="str">
        <f>IF(J101="","",VLOOKUP(J101,X:Y,2,FALSE))</f>
        <v/>
      </c>
      <c r="L101" s="100"/>
      <c r="M101" s="101" t="s">
        <v>57</v>
      </c>
      <c r="N101" s="101"/>
      <c r="O101" s="101"/>
      <c r="P101" s="101"/>
      <c r="Q101" s="101"/>
      <c r="R101" s="101"/>
      <c r="S101" s="5"/>
      <c r="T101" s="5"/>
      <c r="U101" s="99" t="str">
        <f t="shared" ref="U101" si="25">IF(V102="","",IF(AND(V102&gt;=VLOOKUP(J101,X:AA,3,FALSE),V102&lt;=VLOOKUP(J101,X:AA,4,FALSE)),"","学年を確認してください"))</f>
        <v/>
      </c>
      <c r="V101" s="5"/>
      <c r="W101" s="5"/>
      <c r="X101" s="17"/>
    </row>
    <row r="102" spans="2:31" ht="26.25" customHeight="1" x14ac:dyDescent="0.2">
      <c r="B102" s="100"/>
      <c r="C102" s="104"/>
      <c r="D102" s="104"/>
      <c r="E102" s="103"/>
      <c r="F102" s="103"/>
      <c r="G102" s="103"/>
      <c r="H102" s="103"/>
      <c r="I102" s="103"/>
      <c r="J102" s="103"/>
      <c r="K102" s="100"/>
      <c r="L102" s="100"/>
      <c r="M102" s="20"/>
      <c r="N102" s="92" t="s">
        <v>23</v>
      </c>
      <c r="O102" s="20"/>
      <c r="P102" s="92" t="s">
        <v>19</v>
      </c>
      <c r="Q102" s="20"/>
      <c r="R102" s="92" t="s">
        <v>20</v>
      </c>
      <c r="S102" s="5">
        <f>IF(M102="元",1,M102)</f>
        <v>0</v>
      </c>
      <c r="T102" s="5">
        <f>IF(M101=" 昭和",S102-63,IF(M101=" 令和",S102+30,S102))</f>
        <v>0</v>
      </c>
      <c r="U102" s="99"/>
      <c r="V102" s="23" t="str">
        <f>IF(M102="","",M102*10000+O102*100+Q102)</f>
        <v/>
      </c>
      <c r="W102" s="5"/>
      <c r="X102" s="5"/>
    </row>
    <row r="103" spans="2:31" ht="15" customHeight="1" x14ac:dyDescent="0.15">
      <c r="B103" s="100" t="str">
        <f>IF(C104="","",(P$85-1)*10+7)</f>
        <v/>
      </c>
      <c r="C103" s="102"/>
      <c r="D103" s="102"/>
      <c r="E103" s="103"/>
      <c r="F103" s="103"/>
      <c r="G103" s="103"/>
      <c r="H103" s="103"/>
      <c r="I103" s="103"/>
      <c r="J103" s="103"/>
      <c r="K103" s="100" t="str">
        <f>IF(J103="","",VLOOKUP(J103,X:Y,2,FALSE))</f>
        <v/>
      </c>
      <c r="L103" s="100"/>
      <c r="M103" s="101" t="s">
        <v>57</v>
      </c>
      <c r="N103" s="101"/>
      <c r="O103" s="101"/>
      <c r="P103" s="101"/>
      <c r="Q103" s="101"/>
      <c r="R103" s="101"/>
      <c r="S103" s="5"/>
      <c r="T103" s="5"/>
      <c r="U103" s="99" t="str">
        <f t="shared" ref="U103" si="26">IF(V104="","",IF(AND(V104&gt;=VLOOKUP(J103,X:AA,3,FALSE),V104&lt;=VLOOKUP(J103,X:AA,4,FALSE)),"","学年を確認してください"))</f>
        <v/>
      </c>
      <c r="V103" s="5"/>
      <c r="W103" s="5"/>
      <c r="X103" s="5"/>
    </row>
    <row r="104" spans="2:31" ht="26.25" customHeight="1" x14ac:dyDescent="0.2">
      <c r="B104" s="100"/>
      <c r="C104" s="104"/>
      <c r="D104" s="104"/>
      <c r="E104" s="103"/>
      <c r="F104" s="103"/>
      <c r="G104" s="103"/>
      <c r="H104" s="103"/>
      <c r="I104" s="103"/>
      <c r="J104" s="103"/>
      <c r="K104" s="100"/>
      <c r="L104" s="100"/>
      <c r="M104" s="20"/>
      <c r="N104" s="92" t="s">
        <v>23</v>
      </c>
      <c r="O104" s="20"/>
      <c r="P104" s="92" t="s">
        <v>19</v>
      </c>
      <c r="Q104" s="20"/>
      <c r="R104" s="92" t="s">
        <v>20</v>
      </c>
      <c r="S104" s="5">
        <f>IF(M104="元",1,M104)</f>
        <v>0</v>
      </c>
      <c r="T104" s="5">
        <f>IF(M103=" 昭和",S104-63,IF(M103=" 令和",S104+30,S104))</f>
        <v>0</v>
      </c>
      <c r="U104" s="99"/>
      <c r="V104" s="23" t="str">
        <f>IF(M104="","",M104*10000+O104*100+Q104)</f>
        <v/>
      </c>
      <c r="W104" s="5"/>
      <c r="X104" s="5"/>
    </row>
    <row r="105" spans="2:31" ht="15" customHeight="1" x14ac:dyDescent="0.15">
      <c r="B105" s="100" t="str">
        <f>IF(C106="","",(P$85-1)*10+8)</f>
        <v/>
      </c>
      <c r="C105" s="102"/>
      <c r="D105" s="102"/>
      <c r="E105" s="103"/>
      <c r="F105" s="103"/>
      <c r="G105" s="103"/>
      <c r="H105" s="103"/>
      <c r="I105" s="103"/>
      <c r="J105" s="103"/>
      <c r="K105" s="100" t="str">
        <f>IF(J105="","",VLOOKUP(J105,X:Y,2,FALSE))</f>
        <v/>
      </c>
      <c r="L105" s="100"/>
      <c r="M105" s="101" t="s">
        <v>57</v>
      </c>
      <c r="N105" s="101"/>
      <c r="O105" s="101"/>
      <c r="P105" s="101"/>
      <c r="Q105" s="101"/>
      <c r="R105" s="101"/>
      <c r="S105" s="5"/>
      <c r="T105" s="5"/>
      <c r="U105" s="99" t="str">
        <f t="shared" ref="U105" si="27">IF(V106="","",IF(AND(V106&gt;=VLOOKUP(J105,X:AA,3,FALSE),V106&lt;=VLOOKUP(J105,X:AA,4,FALSE)),"","学年を確認してください"))</f>
        <v/>
      </c>
      <c r="V105" s="5"/>
      <c r="W105" s="5"/>
      <c r="X105" s="5"/>
    </row>
    <row r="106" spans="2:31" ht="26.25" customHeight="1" x14ac:dyDescent="0.2">
      <c r="B106" s="100"/>
      <c r="C106" s="104"/>
      <c r="D106" s="104"/>
      <c r="E106" s="103"/>
      <c r="F106" s="103"/>
      <c r="G106" s="103"/>
      <c r="H106" s="103"/>
      <c r="I106" s="103"/>
      <c r="J106" s="103"/>
      <c r="K106" s="100"/>
      <c r="L106" s="100"/>
      <c r="M106" s="20"/>
      <c r="N106" s="92" t="s">
        <v>23</v>
      </c>
      <c r="O106" s="20"/>
      <c r="P106" s="92" t="s">
        <v>19</v>
      </c>
      <c r="Q106" s="20"/>
      <c r="R106" s="92" t="s">
        <v>20</v>
      </c>
      <c r="S106" s="5">
        <f>IF(M106="元",1,M106)</f>
        <v>0</v>
      </c>
      <c r="T106" s="5">
        <f>IF(M105=" 昭和",S106-63,IF(M105=" 令和",S106+30,S106))</f>
        <v>0</v>
      </c>
      <c r="U106" s="99"/>
      <c r="V106" s="23" t="str">
        <f>IF(M106="","",M106*10000+O106*100+Q106)</f>
        <v/>
      </c>
      <c r="W106" s="5"/>
      <c r="X106" s="5"/>
    </row>
    <row r="107" spans="2:31" ht="15" customHeight="1" x14ac:dyDescent="0.15">
      <c r="B107" s="100" t="str">
        <f>IF(C108="","",(P$85-1)*10+9)</f>
        <v/>
      </c>
      <c r="C107" s="102"/>
      <c r="D107" s="102"/>
      <c r="E107" s="103"/>
      <c r="F107" s="103"/>
      <c r="G107" s="103"/>
      <c r="H107" s="103"/>
      <c r="I107" s="103"/>
      <c r="J107" s="103"/>
      <c r="K107" s="100" t="str">
        <f>IF(J107="","",VLOOKUP(J107,X:Y,2,FALSE))</f>
        <v/>
      </c>
      <c r="L107" s="100"/>
      <c r="M107" s="101" t="s">
        <v>57</v>
      </c>
      <c r="N107" s="101"/>
      <c r="O107" s="101"/>
      <c r="P107" s="101"/>
      <c r="Q107" s="101"/>
      <c r="R107" s="101"/>
      <c r="S107" s="5"/>
      <c r="T107" s="5"/>
      <c r="U107" s="99" t="str">
        <f t="shared" ref="U107" si="28">IF(V108="","",IF(AND(V108&gt;=VLOOKUP(J107,X:AA,3,FALSE),V108&lt;=VLOOKUP(J107,X:AA,4,FALSE)),"","学年を確認してください"))</f>
        <v/>
      </c>
      <c r="V107" s="5"/>
      <c r="W107" s="5"/>
      <c r="X107" s="5"/>
    </row>
    <row r="108" spans="2:31" ht="26.25" customHeight="1" x14ac:dyDescent="0.2">
      <c r="B108" s="100"/>
      <c r="C108" s="104"/>
      <c r="D108" s="104"/>
      <c r="E108" s="103"/>
      <c r="F108" s="103"/>
      <c r="G108" s="103"/>
      <c r="H108" s="103"/>
      <c r="I108" s="103"/>
      <c r="J108" s="103"/>
      <c r="K108" s="100"/>
      <c r="L108" s="100"/>
      <c r="M108" s="20"/>
      <c r="N108" s="92" t="s">
        <v>23</v>
      </c>
      <c r="O108" s="20"/>
      <c r="P108" s="92" t="s">
        <v>19</v>
      </c>
      <c r="Q108" s="20"/>
      <c r="R108" s="92" t="s">
        <v>20</v>
      </c>
      <c r="S108" s="5">
        <f>IF(M108="元",1,M108)</f>
        <v>0</v>
      </c>
      <c r="T108" s="5">
        <f>IF(M107=" 昭和",S108-63,IF(M107=" 令和",S108+30,S108))</f>
        <v>0</v>
      </c>
      <c r="U108" s="99"/>
      <c r="V108" s="23" t="str">
        <f>IF(M108="","",M108*10000+O108*100+Q108)</f>
        <v/>
      </c>
      <c r="W108" s="5"/>
      <c r="X108" s="5"/>
    </row>
    <row r="109" spans="2:31" ht="15" customHeight="1" x14ac:dyDescent="0.15">
      <c r="B109" s="100" t="str">
        <f>IF(C110="","",(P$85-1)*10+10)</f>
        <v/>
      </c>
      <c r="C109" s="102"/>
      <c r="D109" s="102"/>
      <c r="E109" s="103"/>
      <c r="F109" s="103"/>
      <c r="G109" s="103"/>
      <c r="H109" s="103"/>
      <c r="I109" s="103"/>
      <c r="J109" s="103"/>
      <c r="K109" s="100" t="str">
        <f>IF(J109="","",VLOOKUP(J109,X:Y,2,FALSE))</f>
        <v/>
      </c>
      <c r="L109" s="100"/>
      <c r="M109" s="101" t="s">
        <v>57</v>
      </c>
      <c r="N109" s="101"/>
      <c r="O109" s="101"/>
      <c r="P109" s="101"/>
      <c r="Q109" s="101"/>
      <c r="R109" s="101"/>
      <c r="S109" s="5"/>
      <c r="T109" s="5"/>
      <c r="U109" s="99" t="str">
        <f t="shared" ref="U109" si="29">IF(V110="","",IF(AND(V110&gt;=VLOOKUP(J109,X:AA,3,FALSE),V110&lt;=VLOOKUP(J109,X:AA,4,FALSE)),"","学年を確認してください"))</f>
        <v/>
      </c>
      <c r="V109" s="5"/>
      <c r="W109" s="5"/>
      <c r="X109" s="5"/>
    </row>
    <row r="110" spans="2:31" ht="26.25" customHeight="1" x14ac:dyDescent="0.2">
      <c r="B110" s="100"/>
      <c r="C110" s="104"/>
      <c r="D110" s="104"/>
      <c r="E110" s="103"/>
      <c r="F110" s="103"/>
      <c r="G110" s="103"/>
      <c r="H110" s="103"/>
      <c r="I110" s="103"/>
      <c r="J110" s="103"/>
      <c r="K110" s="100"/>
      <c r="L110" s="100"/>
      <c r="M110" s="20"/>
      <c r="N110" s="92" t="s">
        <v>23</v>
      </c>
      <c r="O110" s="20"/>
      <c r="P110" s="92" t="s">
        <v>19</v>
      </c>
      <c r="Q110" s="20"/>
      <c r="R110" s="92" t="s">
        <v>20</v>
      </c>
      <c r="S110" s="5">
        <f>IF(M110="元",1,M110)</f>
        <v>0</v>
      </c>
      <c r="T110" s="5">
        <f>IF(M109=" 昭和",S110-63,IF(M109=" 令和",S110+30,S110))</f>
        <v>0</v>
      </c>
      <c r="U110" s="99"/>
      <c r="V110" s="23" t="str">
        <f>IF(M110="","",M110*10000+O110*100+Q110)</f>
        <v/>
      </c>
      <c r="W110" s="5"/>
      <c r="X110" s="5"/>
    </row>
    <row r="111" spans="2:31" s="2" customFormat="1" ht="30" customHeight="1" x14ac:dyDescent="0.2">
      <c r="B111" s="117" t="str">
        <f>AB$1</f>
        <v>七夕そろばんワールド２０２４ ＯＮＬＩＮＥ 参加申込用紙</v>
      </c>
      <c r="C111" s="117"/>
      <c r="D111" s="117"/>
      <c r="E111" s="117"/>
      <c r="F111" s="117"/>
      <c r="G111" s="117"/>
      <c r="H111" s="117"/>
      <c r="I111" s="117"/>
      <c r="J111" s="117"/>
      <c r="K111" s="117"/>
      <c r="L111" s="117"/>
      <c r="M111" s="117"/>
      <c r="N111" s="117"/>
      <c r="O111" s="117"/>
      <c r="P111" s="117"/>
      <c r="Q111" s="117"/>
      <c r="R111" s="117"/>
      <c r="U111" s="94"/>
      <c r="X111" s="17"/>
      <c r="Y111" s="6"/>
      <c r="Z111" s="6"/>
      <c r="AA111" s="6"/>
      <c r="AB111" s="5"/>
      <c r="AC111" s="5"/>
      <c r="AD111" s="5"/>
      <c r="AE111" s="33"/>
    </row>
    <row r="112" spans="2:31" s="2" customFormat="1" ht="16.5" customHeight="1" x14ac:dyDescent="0.2">
      <c r="B112" s="10"/>
      <c r="C112" s="10"/>
      <c r="D112" s="10"/>
      <c r="E112" s="10"/>
      <c r="F112" s="10"/>
      <c r="G112" s="10"/>
      <c r="H112" s="10"/>
      <c r="I112" s="10"/>
      <c r="J112" s="10"/>
      <c r="K112" s="105" t="s">
        <v>73</v>
      </c>
      <c r="L112" s="105"/>
      <c r="M112" s="15">
        <f>IF(M$2="","",M$2)</f>
        <v>6</v>
      </c>
      <c r="N112" s="92" t="s">
        <v>23</v>
      </c>
      <c r="O112" s="15">
        <f>IF(O$2="","",O$2)</f>
        <v>5</v>
      </c>
      <c r="P112" s="92" t="s">
        <v>19</v>
      </c>
      <c r="Q112" s="15" t="str">
        <f>IF(Q$2="","",Q$2)</f>
        <v/>
      </c>
      <c r="R112" s="92" t="s">
        <v>20</v>
      </c>
      <c r="U112" s="94"/>
      <c r="X112" s="17"/>
      <c r="Y112" s="6"/>
      <c r="Z112" s="6"/>
      <c r="AA112" s="6"/>
      <c r="AB112" s="5"/>
      <c r="AC112" s="5"/>
      <c r="AD112" s="5"/>
      <c r="AE112" s="33"/>
    </row>
    <row r="113" spans="2:31" ht="9.75" customHeight="1" x14ac:dyDescent="0.2">
      <c r="X113" s="17"/>
    </row>
    <row r="114" spans="2:31" ht="15" customHeight="1" x14ac:dyDescent="0.2">
      <c r="B114" s="112" t="s">
        <v>13</v>
      </c>
      <c r="C114" s="112"/>
      <c r="D114" s="112"/>
      <c r="E114" s="112"/>
      <c r="F114" s="112"/>
      <c r="G114" s="112"/>
      <c r="H114" s="112"/>
      <c r="I114" s="113" t="s">
        <v>50</v>
      </c>
      <c r="J114" s="113"/>
      <c r="K114" s="112" t="s">
        <v>14</v>
      </c>
      <c r="L114" s="112"/>
      <c r="M114" s="112"/>
      <c r="N114" s="112"/>
      <c r="O114" s="112"/>
      <c r="P114" s="112"/>
      <c r="Q114" s="112"/>
      <c r="R114" s="112"/>
      <c r="X114" s="17"/>
    </row>
    <row r="115" spans="2:31" s="3" customFormat="1" ht="25.5" customHeight="1" x14ac:dyDescent="0.2">
      <c r="B115" s="113" t="s">
        <v>11</v>
      </c>
      <c r="C115" s="113"/>
      <c r="D115" s="113"/>
      <c r="E115" s="113"/>
      <c r="F115" s="113"/>
      <c r="G115" s="113"/>
      <c r="H115" s="113"/>
      <c r="I115" s="113"/>
      <c r="J115" s="113"/>
      <c r="K115" s="113" t="s">
        <v>56</v>
      </c>
      <c r="L115" s="113"/>
      <c r="M115" s="113"/>
      <c r="N115" s="113"/>
      <c r="O115" s="113"/>
      <c r="P115" s="113"/>
      <c r="Q115" s="113"/>
      <c r="R115" s="113"/>
      <c r="U115" s="96"/>
      <c r="X115" s="17"/>
      <c r="Y115" s="6"/>
      <c r="Z115" s="6"/>
      <c r="AA115" s="6"/>
      <c r="AE115" s="33"/>
    </row>
    <row r="116" spans="2:31" s="3" customFormat="1" ht="15" customHeight="1" x14ac:dyDescent="0.2">
      <c r="B116" s="100" t="str">
        <f>IF(B$6="","",B$6)</f>
        <v/>
      </c>
      <c r="C116" s="100"/>
      <c r="D116" s="100"/>
      <c r="E116" s="100"/>
      <c r="F116" s="100"/>
      <c r="G116" s="100"/>
      <c r="H116" s="100"/>
      <c r="I116" s="111" t="str">
        <f>IF(I$6="","",I$6)</f>
        <v/>
      </c>
      <c r="J116" s="111"/>
      <c r="K116" s="100" t="str">
        <f>IF(K$6="","",K$6)</f>
        <v/>
      </c>
      <c r="L116" s="100"/>
      <c r="M116" s="100"/>
      <c r="N116" s="100"/>
      <c r="O116" s="100"/>
      <c r="P116" s="100"/>
      <c r="Q116" s="100"/>
      <c r="R116" s="100"/>
      <c r="U116" s="96"/>
      <c r="X116" s="17"/>
      <c r="Y116" s="6"/>
      <c r="Z116" s="6"/>
      <c r="AA116" s="6"/>
      <c r="AE116" s="33"/>
    </row>
    <row r="117" spans="2:31" s="3" customFormat="1" ht="29.25" customHeight="1" x14ac:dyDescent="0.2">
      <c r="B117" s="111" t="str">
        <f>IF(B$7="","",B$7)</f>
        <v/>
      </c>
      <c r="C117" s="111"/>
      <c r="D117" s="111"/>
      <c r="E117" s="111"/>
      <c r="F117" s="111"/>
      <c r="G117" s="111"/>
      <c r="H117" s="111"/>
      <c r="I117" s="111"/>
      <c r="J117" s="111"/>
      <c r="K117" s="111" t="str">
        <f>IF(K$7="","",K$7)</f>
        <v/>
      </c>
      <c r="L117" s="111"/>
      <c r="M117" s="111"/>
      <c r="N117" s="111"/>
      <c r="O117" s="111"/>
      <c r="P117" s="111"/>
      <c r="Q117" s="111"/>
      <c r="R117" s="111"/>
      <c r="S117" s="84"/>
      <c r="T117" s="84"/>
      <c r="U117" s="96"/>
      <c r="X117" s="17"/>
      <c r="Y117" s="6"/>
      <c r="Z117" s="6"/>
      <c r="AA117" s="6"/>
      <c r="AE117" s="33"/>
    </row>
    <row r="118" spans="2:31" s="3" customFormat="1" ht="6.75" customHeight="1" x14ac:dyDescent="0.2">
      <c r="J118" s="9"/>
      <c r="K118" s="9"/>
      <c r="L118" s="9"/>
      <c r="M118" s="9"/>
      <c r="N118" s="9"/>
      <c r="O118" s="9"/>
      <c r="P118" s="9"/>
      <c r="Q118" s="9"/>
      <c r="R118" s="9"/>
      <c r="U118" s="96"/>
      <c r="X118" s="17"/>
      <c r="Y118" s="6"/>
      <c r="Z118" s="6"/>
      <c r="AA118" s="6"/>
      <c r="AE118" s="33"/>
    </row>
    <row r="119" spans="2:31" s="3" customFormat="1" ht="30" customHeight="1" x14ac:dyDescent="0.2">
      <c r="B119" s="14"/>
      <c r="C119" s="14"/>
      <c r="D119" s="14"/>
      <c r="E119" s="14"/>
      <c r="F119" s="14"/>
      <c r="G119" s="14"/>
      <c r="H119" s="14"/>
      <c r="I119" s="14"/>
      <c r="J119" s="14"/>
      <c r="K119" s="16" t="s">
        <v>29</v>
      </c>
      <c r="L119" s="15" t="str">
        <f>IF(L$9="","",L$9)</f>
        <v/>
      </c>
      <c r="M119" s="100" t="s">
        <v>27</v>
      </c>
      <c r="N119" s="100"/>
      <c r="O119" s="100"/>
      <c r="P119" s="15">
        <v>4</v>
      </c>
      <c r="Q119" s="100" t="s">
        <v>28</v>
      </c>
      <c r="R119" s="100"/>
      <c r="U119" s="96"/>
      <c r="X119" s="17"/>
      <c r="Y119" s="6"/>
      <c r="Z119" s="6"/>
      <c r="AA119" s="6"/>
      <c r="AE119" s="33"/>
    </row>
    <row r="120" spans="2:31" s="3" customFormat="1" ht="20.25" customHeight="1" x14ac:dyDescent="0.2">
      <c r="B120" s="114" t="str">
        <f>B$10</f>
        <v>※学校名は正式名称で県立・市立など記入（国立・私立は不要）。特殊な文字には対応できません。</v>
      </c>
      <c r="C120" s="114"/>
      <c r="D120" s="114"/>
      <c r="E120" s="114"/>
      <c r="F120" s="114"/>
      <c r="G120" s="114"/>
      <c r="H120" s="114"/>
      <c r="I120" s="114"/>
      <c r="J120" s="114"/>
      <c r="K120" s="114"/>
      <c r="L120" s="114"/>
      <c r="M120" s="114"/>
      <c r="N120" s="114"/>
      <c r="O120" s="114"/>
      <c r="P120" s="114"/>
      <c r="Q120" s="114"/>
      <c r="R120" s="114"/>
      <c r="U120" s="96"/>
      <c r="X120" s="17"/>
      <c r="Y120" s="6"/>
      <c r="Z120" s="6"/>
      <c r="AA120" s="6"/>
      <c r="AE120" s="33"/>
    </row>
    <row r="121" spans="2:31" ht="15" customHeight="1" x14ac:dyDescent="0.15">
      <c r="B121" s="113" t="s">
        <v>24</v>
      </c>
      <c r="C121" s="115" t="s">
        <v>14</v>
      </c>
      <c r="D121" s="115"/>
      <c r="E121" s="116" t="s">
        <v>60</v>
      </c>
      <c r="F121" s="116"/>
      <c r="G121" s="116"/>
      <c r="H121" s="116"/>
      <c r="I121" s="116"/>
      <c r="J121" s="116" t="s">
        <v>9</v>
      </c>
      <c r="K121" s="116" t="s">
        <v>0</v>
      </c>
      <c r="L121" s="116"/>
      <c r="M121" s="116" t="s">
        <v>7</v>
      </c>
      <c r="N121" s="116"/>
      <c r="O121" s="116"/>
      <c r="P121" s="116"/>
      <c r="Q121" s="116"/>
      <c r="R121" s="116"/>
      <c r="S121" s="5"/>
      <c r="T121" s="5"/>
      <c r="U121" s="97"/>
      <c r="V121" s="5"/>
      <c r="W121" s="5"/>
      <c r="X121" s="17"/>
    </row>
    <row r="122" spans="2:31" s="3" customFormat="1" ht="31.5" customHeight="1" x14ac:dyDescent="0.2">
      <c r="B122" s="113"/>
      <c r="C122" s="116" t="s">
        <v>1</v>
      </c>
      <c r="D122" s="116"/>
      <c r="E122" s="116"/>
      <c r="F122" s="116"/>
      <c r="G122" s="116"/>
      <c r="H122" s="116"/>
      <c r="I122" s="116"/>
      <c r="J122" s="116"/>
      <c r="K122" s="116"/>
      <c r="L122" s="116"/>
      <c r="M122" s="116"/>
      <c r="N122" s="116"/>
      <c r="O122" s="116"/>
      <c r="P122" s="116"/>
      <c r="Q122" s="116"/>
      <c r="R122" s="116"/>
      <c r="U122" s="96"/>
      <c r="X122" s="17"/>
      <c r="Y122" s="6"/>
      <c r="Z122" s="6"/>
      <c r="AA122" s="6"/>
      <c r="AE122" s="33"/>
    </row>
    <row r="123" spans="2:31" ht="15" customHeight="1" x14ac:dyDescent="0.15">
      <c r="B123" s="113" t="s">
        <v>37</v>
      </c>
      <c r="C123" s="110" t="s">
        <v>10</v>
      </c>
      <c r="D123" s="110"/>
      <c r="E123" s="100" t="s">
        <v>149</v>
      </c>
      <c r="F123" s="100"/>
      <c r="G123" s="100"/>
      <c r="H123" s="100"/>
      <c r="I123" s="100"/>
      <c r="J123" s="100" t="s">
        <v>49</v>
      </c>
      <c r="K123" s="100" t="s">
        <v>12</v>
      </c>
      <c r="L123" s="100"/>
      <c r="M123" s="106" t="s">
        <v>57</v>
      </c>
      <c r="N123" s="106"/>
      <c r="O123" s="106"/>
      <c r="P123" s="106"/>
      <c r="Q123" s="106"/>
      <c r="R123" s="106"/>
      <c r="S123" s="5"/>
      <c r="T123" s="5"/>
      <c r="U123" s="97"/>
      <c r="V123" s="5"/>
      <c r="W123" s="5"/>
      <c r="X123" s="17"/>
    </row>
    <row r="124" spans="2:31" ht="31.5" customHeight="1" x14ac:dyDescent="0.2">
      <c r="B124" s="113"/>
      <c r="C124" s="111" t="s">
        <v>126</v>
      </c>
      <c r="D124" s="111"/>
      <c r="E124" s="100"/>
      <c r="F124" s="100"/>
      <c r="G124" s="100"/>
      <c r="H124" s="100"/>
      <c r="I124" s="100"/>
      <c r="J124" s="100"/>
      <c r="K124" s="100"/>
      <c r="L124" s="100"/>
      <c r="M124" s="16">
        <v>28</v>
      </c>
      <c r="N124" s="92" t="s">
        <v>23</v>
      </c>
      <c r="O124" s="16">
        <v>7</v>
      </c>
      <c r="P124" s="92" t="s">
        <v>19</v>
      </c>
      <c r="Q124" s="16">
        <v>7</v>
      </c>
      <c r="R124" s="92" t="s">
        <v>20</v>
      </c>
      <c r="S124" s="5"/>
      <c r="T124" s="5"/>
      <c r="U124" s="97" t="s">
        <v>59</v>
      </c>
      <c r="V124" s="5"/>
      <c r="W124" s="5"/>
      <c r="X124" s="17"/>
    </row>
    <row r="125" spans="2:31" ht="15" customHeight="1" x14ac:dyDescent="0.15">
      <c r="B125" s="100" t="str">
        <f>IF(C126="","",(P$119-1)*10+1)</f>
        <v/>
      </c>
      <c r="C125" s="102"/>
      <c r="D125" s="102"/>
      <c r="E125" s="103"/>
      <c r="F125" s="103"/>
      <c r="G125" s="103"/>
      <c r="H125" s="103"/>
      <c r="I125" s="103"/>
      <c r="J125" s="103"/>
      <c r="K125" s="100" t="str">
        <f>IF(J125="","",VLOOKUP(J125,X:Y,2,FALSE))</f>
        <v/>
      </c>
      <c r="L125" s="100"/>
      <c r="M125" s="101" t="s">
        <v>57</v>
      </c>
      <c r="N125" s="101"/>
      <c r="O125" s="101"/>
      <c r="P125" s="101"/>
      <c r="Q125" s="101"/>
      <c r="R125" s="101"/>
      <c r="S125" s="5"/>
      <c r="T125" s="5"/>
      <c r="U125" s="99" t="str">
        <f>IF(V126="","",IF(AND(V126&gt;=VLOOKUP(J125,X:AA,3,FALSE),V126&lt;=VLOOKUP(J125,X:AA,4,FALSE)),"","学年を確認してください"))</f>
        <v/>
      </c>
      <c r="V125" s="5"/>
      <c r="W125" s="5"/>
      <c r="X125" s="17"/>
    </row>
    <row r="126" spans="2:31" ht="26.25" customHeight="1" x14ac:dyDescent="0.2">
      <c r="B126" s="100"/>
      <c r="C126" s="104"/>
      <c r="D126" s="104"/>
      <c r="E126" s="103"/>
      <c r="F126" s="103"/>
      <c r="G126" s="103"/>
      <c r="H126" s="103"/>
      <c r="I126" s="103"/>
      <c r="J126" s="103"/>
      <c r="K126" s="100"/>
      <c r="L126" s="100"/>
      <c r="M126" s="20"/>
      <c r="N126" s="92" t="s">
        <v>23</v>
      </c>
      <c r="O126" s="20"/>
      <c r="P126" s="92" t="s">
        <v>19</v>
      </c>
      <c r="Q126" s="20"/>
      <c r="R126" s="92" t="s">
        <v>20</v>
      </c>
      <c r="S126" s="5">
        <f>IF(M126="元",1,M126)</f>
        <v>0</v>
      </c>
      <c r="T126" s="5">
        <f>IF(M125=" 昭和",S126-63,IF(M125=" 令和",S126+30,S126))</f>
        <v>0</v>
      </c>
      <c r="U126" s="99"/>
      <c r="V126" s="23" t="str">
        <f>IF(M126="","",M126*10000+O126*100+Q126)</f>
        <v/>
      </c>
      <c r="W126" s="5"/>
      <c r="X126" s="17"/>
    </row>
    <row r="127" spans="2:31" ht="15" customHeight="1" x14ac:dyDescent="0.15">
      <c r="B127" s="100" t="str">
        <f>IF(C128="","",(P$119-1)*10+2)</f>
        <v/>
      </c>
      <c r="C127" s="102"/>
      <c r="D127" s="102"/>
      <c r="E127" s="103"/>
      <c r="F127" s="103"/>
      <c r="G127" s="103"/>
      <c r="H127" s="103"/>
      <c r="I127" s="103"/>
      <c r="J127" s="103"/>
      <c r="K127" s="100" t="str">
        <f>IF(J127="","",VLOOKUP(J127,X:Y,2,FALSE))</f>
        <v/>
      </c>
      <c r="L127" s="100"/>
      <c r="M127" s="101" t="s">
        <v>57</v>
      </c>
      <c r="N127" s="101"/>
      <c r="O127" s="101"/>
      <c r="P127" s="101"/>
      <c r="Q127" s="101"/>
      <c r="R127" s="101"/>
      <c r="S127" s="5"/>
      <c r="T127" s="5"/>
      <c r="U127" s="99" t="str">
        <f t="shared" ref="U127" si="30">IF(V128="","",IF(AND(V128&gt;=VLOOKUP(J127,X:AA,3,FALSE),V128&lt;=VLOOKUP(J127,X:AA,4,FALSE)),"","学年を確認してください"))</f>
        <v/>
      </c>
      <c r="V127" s="5"/>
      <c r="W127" s="5"/>
      <c r="X127" s="17"/>
    </row>
    <row r="128" spans="2:31" ht="26.25" customHeight="1" x14ac:dyDescent="0.2">
      <c r="B128" s="100"/>
      <c r="C128" s="104"/>
      <c r="D128" s="104"/>
      <c r="E128" s="103"/>
      <c r="F128" s="103"/>
      <c r="G128" s="103"/>
      <c r="H128" s="103"/>
      <c r="I128" s="103"/>
      <c r="J128" s="103"/>
      <c r="K128" s="100"/>
      <c r="L128" s="100"/>
      <c r="M128" s="20"/>
      <c r="N128" s="92" t="s">
        <v>23</v>
      </c>
      <c r="O128" s="20"/>
      <c r="P128" s="92" t="s">
        <v>19</v>
      </c>
      <c r="Q128" s="20"/>
      <c r="R128" s="92" t="s">
        <v>20</v>
      </c>
      <c r="S128" s="5">
        <f>IF(M128="元",1,M128)</f>
        <v>0</v>
      </c>
      <c r="T128" s="5">
        <f>IF(M127=" 昭和",S128-63,IF(M127=" 令和",S128+30,S128))</f>
        <v>0</v>
      </c>
      <c r="U128" s="99"/>
      <c r="V128" s="23" t="str">
        <f>IF(M128="","",M128*10000+O128*100+Q128)</f>
        <v/>
      </c>
      <c r="W128" s="5"/>
      <c r="X128" s="17"/>
    </row>
    <row r="129" spans="2:24" ht="15" customHeight="1" x14ac:dyDescent="0.15">
      <c r="B129" s="100" t="str">
        <f>IF(C130="","",(P$119-1)*10+3)</f>
        <v/>
      </c>
      <c r="C129" s="102"/>
      <c r="D129" s="102"/>
      <c r="E129" s="103"/>
      <c r="F129" s="103"/>
      <c r="G129" s="103"/>
      <c r="H129" s="103"/>
      <c r="I129" s="103"/>
      <c r="J129" s="103"/>
      <c r="K129" s="100" t="str">
        <f>IF(J129="","",VLOOKUP(J129,X:Y,2,FALSE))</f>
        <v/>
      </c>
      <c r="L129" s="100"/>
      <c r="M129" s="101" t="s">
        <v>57</v>
      </c>
      <c r="N129" s="101"/>
      <c r="O129" s="101"/>
      <c r="P129" s="101"/>
      <c r="Q129" s="101"/>
      <c r="R129" s="101"/>
      <c r="S129" s="5"/>
      <c r="T129" s="5"/>
      <c r="U129" s="99" t="str">
        <f t="shared" ref="U129" si="31">IF(V130="","",IF(AND(V130&gt;=VLOOKUP(J129,X:AA,3,FALSE),V130&lt;=VLOOKUP(J129,X:AA,4,FALSE)),"","学年を確認してください"))</f>
        <v/>
      </c>
      <c r="V129" s="5"/>
      <c r="W129" s="5"/>
      <c r="X129" s="17"/>
    </row>
    <row r="130" spans="2:24" ht="26.25" customHeight="1" x14ac:dyDescent="0.2">
      <c r="B130" s="100"/>
      <c r="C130" s="104"/>
      <c r="D130" s="104"/>
      <c r="E130" s="103"/>
      <c r="F130" s="103"/>
      <c r="G130" s="103"/>
      <c r="H130" s="103"/>
      <c r="I130" s="103"/>
      <c r="J130" s="103"/>
      <c r="K130" s="100"/>
      <c r="L130" s="100"/>
      <c r="M130" s="20"/>
      <c r="N130" s="92" t="s">
        <v>23</v>
      </c>
      <c r="O130" s="20"/>
      <c r="P130" s="92" t="s">
        <v>19</v>
      </c>
      <c r="Q130" s="20"/>
      <c r="R130" s="92" t="s">
        <v>20</v>
      </c>
      <c r="S130" s="5">
        <f>IF(M130="元",1,M130)</f>
        <v>0</v>
      </c>
      <c r="T130" s="5">
        <f>IF(M129=" 昭和",S130-63,IF(M129=" 令和",S130+30,S130))</f>
        <v>0</v>
      </c>
      <c r="U130" s="99"/>
      <c r="V130" s="23" t="str">
        <f>IF(M130="","",M130*10000+O130*100+Q130)</f>
        <v/>
      </c>
      <c r="W130" s="5"/>
      <c r="X130" s="17"/>
    </row>
    <row r="131" spans="2:24" ht="15" customHeight="1" x14ac:dyDescent="0.15">
      <c r="B131" s="100" t="str">
        <f>IF(C132="","",(P$119-1)*10+4)</f>
        <v/>
      </c>
      <c r="C131" s="102"/>
      <c r="D131" s="102"/>
      <c r="E131" s="103"/>
      <c r="F131" s="103"/>
      <c r="G131" s="103"/>
      <c r="H131" s="103"/>
      <c r="I131" s="103"/>
      <c r="J131" s="103"/>
      <c r="K131" s="100" t="str">
        <f>IF(J131="","",VLOOKUP(J131,X:Y,2,FALSE))</f>
        <v/>
      </c>
      <c r="L131" s="100"/>
      <c r="M131" s="101" t="s">
        <v>57</v>
      </c>
      <c r="N131" s="101"/>
      <c r="O131" s="101"/>
      <c r="P131" s="101"/>
      <c r="Q131" s="101"/>
      <c r="R131" s="101"/>
      <c r="S131" s="5"/>
      <c r="T131" s="5"/>
      <c r="U131" s="99" t="str">
        <f t="shared" ref="U131" si="32">IF(V132="","",IF(AND(V132&gt;=VLOOKUP(J131,X:AA,3,FALSE),V132&lt;=VLOOKUP(J131,X:AA,4,FALSE)),"","学年を確認してください"))</f>
        <v/>
      </c>
      <c r="V131" s="5"/>
      <c r="W131" s="5"/>
      <c r="X131" s="17"/>
    </row>
    <row r="132" spans="2:24" ht="26.25" customHeight="1" x14ac:dyDescent="0.2">
      <c r="B132" s="100"/>
      <c r="C132" s="104"/>
      <c r="D132" s="104"/>
      <c r="E132" s="103"/>
      <c r="F132" s="103"/>
      <c r="G132" s="103"/>
      <c r="H132" s="103"/>
      <c r="I132" s="103"/>
      <c r="J132" s="103"/>
      <c r="K132" s="100"/>
      <c r="L132" s="100"/>
      <c r="M132" s="20"/>
      <c r="N132" s="92" t="s">
        <v>23</v>
      </c>
      <c r="O132" s="20"/>
      <c r="P132" s="92" t="s">
        <v>19</v>
      </c>
      <c r="Q132" s="20"/>
      <c r="R132" s="92" t="s">
        <v>20</v>
      </c>
      <c r="S132" s="5">
        <f>IF(M132="元",1,M132)</f>
        <v>0</v>
      </c>
      <c r="T132" s="5">
        <f>IF(M131=" 昭和",S132-63,IF(M131=" 令和",S132+30,S132))</f>
        <v>0</v>
      </c>
      <c r="U132" s="99"/>
      <c r="V132" s="23" t="str">
        <f>IF(M132="","",M132*10000+O132*100+Q132)</f>
        <v/>
      </c>
      <c r="W132" s="5"/>
      <c r="X132" s="17"/>
    </row>
    <row r="133" spans="2:24" ht="15" customHeight="1" x14ac:dyDescent="0.15">
      <c r="B133" s="100" t="str">
        <f>IF(C134="","",(P$119-1)*10+5)</f>
        <v/>
      </c>
      <c r="C133" s="102"/>
      <c r="D133" s="102"/>
      <c r="E133" s="103"/>
      <c r="F133" s="103"/>
      <c r="G133" s="103"/>
      <c r="H133" s="103"/>
      <c r="I133" s="103"/>
      <c r="J133" s="103"/>
      <c r="K133" s="100" t="str">
        <f>IF(J133="","",VLOOKUP(J133,X:Y,2,FALSE))</f>
        <v/>
      </c>
      <c r="L133" s="100"/>
      <c r="M133" s="101" t="s">
        <v>57</v>
      </c>
      <c r="N133" s="101"/>
      <c r="O133" s="101"/>
      <c r="P133" s="101"/>
      <c r="Q133" s="101"/>
      <c r="R133" s="101"/>
      <c r="S133" s="5"/>
      <c r="T133" s="5"/>
      <c r="U133" s="99" t="str">
        <f t="shared" ref="U133" si="33">IF(V134="","",IF(AND(V134&gt;=VLOOKUP(J133,X:AA,3,FALSE),V134&lt;=VLOOKUP(J133,X:AA,4,FALSE)),"","学年を確認してください"))</f>
        <v/>
      </c>
      <c r="V133" s="5"/>
      <c r="W133" s="5"/>
      <c r="X133" s="17"/>
    </row>
    <row r="134" spans="2:24" ht="26.25" customHeight="1" x14ac:dyDescent="0.2">
      <c r="B134" s="100"/>
      <c r="C134" s="104"/>
      <c r="D134" s="104"/>
      <c r="E134" s="103"/>
      <c r="F134" s="103"/>
      <c r="G134" s="103"/>
      <c r="H134" s="103"/>
      <c r="I134" s="103"/>
      <c r="J134" s="103"/>
      <c r="K134" s="100"/>
      <c r="L134" s="100"/>
      <c r="M134" s="20"/>
      <c r="N134" s="92" t="s">
        <v>23</v>
      </c>
      <c r="O134" s="20"/>
      <c r="P134" s="92" t="s">
        <v>19</v>
      </c>
      <c r="Q134" s="20"/>
      <c r="R134" s="92" t="s">
        <v>20</v>
      </c>
      <c r="S134" s="5">
        <f>IF(M134="元",1,M134)</f>
        <v>0</v>
      </c>
      <c r="T134" s="5">
        <f>IF(M133=" 昭和",S134-63,IF(M133=" 令和",S134+30,S134))</f>
        <v>0</v>
      </c>
      <c r="U134" s="99"/>
      <c r="V134" s="23" t="str">
        <f>IF(M134="","",M134*10000+O134*100+Q134)</f>
        <v/>
      </c>
      <c r="W134" s="5"/>
      <c r="X134" s="17"/>
    </row>
    <row r="135" spans="2:24" ht="15" customHeight="1" x14ac:dyDescent="0.15">
      <c r="B135" s="100" t="str">
        <f>IF(C136="","",(P$119-1)*10+6)</f>
        <v/>
      </c>
      <c r="C135" s="102"/>
      <c r="D135" s="102"/>
      <c r="E135" s="103"/>
      <c r="F135" s="103"/>
      <c r="G135" s="103"/>
      <c r="H135" s="103"/>
      <c r="I135" s="103"/>
      <c r="J135" s="103"/>
      <c r="K135" s="100" t="str">
        <f>IF(J135="","",VLOOKUP(J135,X:Y,2,FALSE))</f>
        <v/>
      </c>
      <c r="L135" s="100"/>
      <c r="M135" s="101" t="s">
        <v>57</v>
      </c>
      <c r="N135" s="101"/>
      <c r="O135" s="101"/>
      <c r="P135" s="101"/>
      <c r="Q135" s="101"/>
      <c r="R135" s="101"/>
      <c r="S135" s="5"/>
      <c r="T135" s="5"/>
      <c r="U135" s="99" t="str">
        <f t="shared" ref="U135" si="34">IF(V136="","",IF(AND(V136&gt;=VLOOKUP(J135,X:AA,3,FALSE),V136&lt;=VLOOKUP(J135,X:AA,4,FALSE)),"","学年を確認してください"))</f>
        <v/>
      </c>
      <c r="V135" s="5"/>
      <c r="W135" s="5"/>
      <c r="X135" s="17"/>
    </row>
    <row r="136" spans="2:24" ht="26.25" customHeight="1" x14ac:dyDescent="0.2">
      <c r="B136" s="100"/>
      <c r="C136" s="104"/>
      <c r="D136" s="104"/>
      <c r="E136" s="103"/>
      <c r="F136" s="103"/>
      <c r="G136" s="103"/>
      <c r="H136" s="103"/>
      <c r="I136" s="103"/>
      <c r="J136" s="103"/>
      <c r="K136" s="100"/>
      <c r="L136" s="100"/>
      <c r="M136" s="20"/>
      <c r="N136" s="92" t="s">
        <v>23</v>
      </c>
      <c r="O136" s="20"/>
      <c r="P136" s="92" t="s">
        <v>19</v>
      </c>
      <c r="Q136" s="20"/>
      <c r="R136" s="92" t="s">
        <v>20</v>
      </c>
      <c r="S136" s="5">
        <f>IF(M136="元",1,M136)</f>
        <v>0</v>
      </c>
      <c r="T136" s="5">
        <f>IF(M135=" 昭和",S136-63,IF(M135=" 令和",S136+30,S136))</f>
        <v>0</v>
      </c>
      <c r="U136" s="99"/>
      <c r="V136" s="23" t="str">
        <f>IF(M136="","",M136*10000+O136*100+Q136)</f>
        <v/>
      </c>
      <c r="W136" s="5"/>
      <c r="X136" s="5"/>
    </row>
    <row r="137" spans="2:24" ht="15" customHeight="1" x14ac:dyDescent="0.15">
      <c r="B137" s="100" t="str">
        <f>IF(C138="","",(P$119-1)*10+7)</f>
        <v/>
      </c>
      <c r="C137" s="102"/>
      <c r="D137" s="102"/>
      <c r="E137" s="103"/>
      <c r="F137" s="103"/>
      <c r="G137" s="103"/>
      <c r="H137" s="103"/>
      <c r="I137" s="103"/>
      <c r="J137" s="103"/>
      <c r="K137" s="100" t="str">
        <f>IF(J137="","",VLOOKUP(J137,X:Y,2,FALSE))</f>
        <v/>
      </c>
      <c r="L137" s="100"/>
      <c r="M137" s="101" t="s">
        <v>57</v>
      </c>
      <c r="N137" s="101"/>
      <c r="O137" s="101"/>
      <c r="P137" s="101"/>
      <c r="Q137" s="101"/>
      <c r="R137" s="101"/>
      <c r="S137" s="5"/>
      <c r="T137" s="5"/>
      <c r="U137" s="99" t="str">
        <f t="shared" ref="U137" si="35">IF(V138="","",IF(AND(V138&gt;=VLOOKUP(J137,X:AA,3,FALSE),V138&lt;=VLOOKUP(J137,X:AA,4,FALSE)),"","学年を確認してください"))</f>
        <v/>
      </c>
      <c r="V137" s="5"/>
      <c r="W137" s="5"/>
      <c r="X137" s="5"/>
    </row>
    <row r="138" spans="2:24" ht="26.25" customHeight="1" x14ac:dyDescent="0.2">
      <c r="B138" s="100"/>
      <c r="C138" s="104"/>
      <c r="D138" s="104"/>
      <c r="E138" s="103"/>
      <c r="F138" s="103"/>
      <c r="G138" s="103"/>
      <c r="H138" s="103"/>
      <c r="I138" s="103"/>
      <c r="J138" s="103"/>
      <c r="K138" s="100"/>
      <c r="L138" s="100"/>
      <c r="M138" s="20"/>
      <c r="N138" s="92" t="s">
        <v>23</v>
      </c>
      <c r="O138" s="20"/>
      <c r="P138" s="92" t="s">
        <v>19</v>
      </c>
      <c r="Q138" s="20"/>
      <c r="R138" s="92" t="s">
        <v>20</v>
      </c>
      <c r="S138" s="5">
        <f>IF(M138="元",1,M138)</f>
        <v>0</v>
      </c>
      <c r="T138" s="5">
        <f>IF(M137=" 昭和",S138-63,IF(M137=" 令和",S138+30,S138))</f>
        <v>0</v>
      </c>
      <c r="U138" s="99"/>
      <c r="V138" s="23" t="str">
        <f>IF(M138="","",M138*10000+O138*100+Q138)</f>
        <v/>
      </c>
      <c r="W138" s="5"/>
      <c r="X138" s="5"/>
    </row>
    <row r="139" spans="2:24" ht="15" customHeight="1" x14ac:dyDescent="0.15">
      <c r="B139" s="100" t="str">
        <f>IF(C140="","",(P$119-1)*10+8)</f>
        <v/>
      </c>
      <c r="C139" s="102"/>
      <c r="D139" s="102"/>
      <c r="E139" s="103"/>
      <c r="F139" s="103"/>
      <c r="G139" s="103"/>
      <c r="H139" s="103"/>
      <c r="I139" s="103"/>
      <c r="J139" s="103"/>
      <c r="K139" s="100" t="str">
        <f>IF(J139="","",VLOOKUP(J139,X:Y,2,FALSE))</f>
        <v/>
      </c>
      <c r="L139" s="100"/>
      <c r="M139" s="101" t="s">
        <v>57</v>
      </c>
      <c r="N139" s="101"/>
      <c r="O139" s="101"/>
      <c r="P139" s="101"/>
      <c r="Q139" s="101"/>
      <c r="R139" s="101"/>
      <c r="S139" s="5"/>
      <c r="T139" s="5"/>
      <c r="U139" s="99" t="str">
        <f t="shared" ref="U139" si="36">IF(V140="","",IF(AND(V140&gt;=VLOOKUP(J139,X:AA,3,FALSE),V140&lt;=VLOOKUP(J139,X:AA,4,FALSE)),"","学年を確認してください"))</f>
        <v/>
      </c>
      <c r="V139" s="5"/>
      <c r="W139" s="5"/>
      <c r="X139" s="5"/>
    </row>
    <row r="140" spans="2:24" ht="26.25" customHeight="1" x14ac:dyDescent="0.2">
      <c r="B140" s="100"/>
      <c r="C140" s="104"/>
      <c r="D140" s="104"/>
      <c r="E140" s="103"/>
      <c r="F140" s="103"/>
      <c r="G140" s="103"/>
      <c r="H140" s="103"/>
      <c r="I140" s="103"/>
      <c r="J140" s="103"/>
      <c r="K140" s="100"/>
      <c r="L140" s="100"/>
      <c r="M140" s="20"/>
      <c r="N140" s="92" t="s">
        <v>23</v>
      </c>
      <c r="O140" s="20"/>
      <c r="P140" s="92" t="s">
        <v>19</v>
      </c>
      <c r="Q140" s="20"/>
      <c r="R140" s="92" t="s">
        <v>20</v>
      </c>
      <c r="S140" s="5">
        <f>IF(M140="元",1,M140)</f>
        <v>0</v>
      </c>
      <c r="T140" s="5">
        <f>IF(M139=" 昭和",S140-63,IF(M139=" 令和",S140+30,S140))</f>
        <v>0</v>
      </c>
      <c r="U140" s="99"/>
      <c r="V140" s="23" t="str">
        <f>IF(M140="","",M140*10000+O140*100+Q140)</f>
        <v/>
      </c>
      <c r="W140" s="5"/>
      <c r="X140" s="5"/>
    </row>
    <row r="141" spans="2:24" ht="15" customHeight="1" x14ac:dyDescent="0.15">
      <c r="B141" s="100" t="str">
        <f>IF(C142="","",(P$119-1)*10+9)</f>
        <v/>
      </c>
      <c r="C141" s="102"/>
      <c r="D141" s="102"/>
      <c r="E141" s="103"/>
      <c r="F141" s="103"/>
      <c r="G141" s="103"/>
      <c r="H141" s="103"/>
      <c r="I141" s="103"/>
      <c r="J141" s="103"/>
      <c r="K141" s="100" t="str">
        <f>IF(J141="","",VLOOKUP(J141,X:Y,2,FALSE))</f>
        <v/>
      </c>
      <c r="L141" s="100"/>
      <c r="M141" s="101" t="s">
        <v>57</v>
      </c>
      <c r="N141" s="101"/>
      <c r="O141" s="101"/>
      <c r="P141" s="101"/>
      <c r="Q141" s="101"/>
      <c r="R141" s="101"/>
      <c r="S141" s="5"/>
      <c r="T141" s="5"/>
      <c r="U141" s="99" t="str">
        <f t="shared" ref="U141" si="37">IF(V142="","",IF(AND(V142&gt;=VLOOKUP(J141,X:AA,3,FALSE),V142&lt;=VLOOKUP(J141,X:AA,4,FALSE)),"","学年を確認してください"))</f>
        <v/>
      </c>
      <c r="V141" s="5"/>
      <c r="W141" s="5"/>
      <c r="X141" s="5"/>
    </row>
    <row r="142" spans="2:24" ht="26.25" customHeight="1" x14ac:dyDescent="0.2">
      <c r="B142" s="100"/>
      <c r="C142" s="104"/>
      <c r="D142" s="104"/>
      <c r="E142" s="103"/>
      <c r="F142" s="103"/>
      <c r="G142" s="103"/>
      <c r="H142" s="103"/>
      <c r="I142" s="103"/>
      <c r="J142" s="103"/>
      <c r="K142" s="100"/>
      <c r="L142" s="100"/>
      <c r="M142" s="20"/>
      <c r="N142" s="92" t="s">
        <v>23</v>
      </c>
      <c r="O142" s="20"/>
      <c r="P142" s="92" t="s">
        <v>19</v>
      </c>
      <c r="Q142" s="20"/>
      <c r="R142" s="92" t="s">
        <v>20</v>
      </c>
      <c r="S142" s="5">
        <f>IF(M142="元",1,M142)</f>
        <v>0</v>
      </c>
      <c r="T142" s="5">
        <f>IF(M141=" 昭和",S142-63,IF(M141=" 令和",S142+30,S142))</f>
        <v>0</v>
      </c>
      <c r="U142" s="99"/>
      <c r="V142" s="23" t="str">
        <f>IF(M142="","",M142*10000+O142*100+Q142)</f>
        <v/>
      </c>
      <c r="W142" s="5"/>
      <c r="X142" s="5"/>
    </row>
    <row r="143" spans="2:24" ht="15" customHeight="1" x14ac:dyDescent="0.15">
      <c r="B143" s="100" t="str">
        <f>IF(C144="","",(P$119-1)*10+10)</f>
        <v/>
      </c>
      <c r="C143" s="102"/>
      <c r="D143" s="102"/>
      <c r="E143" s="103"/>
      <c r="F143" s="103"/>
      <c r="G143" s="103"/>
      <c r="H143" s="103"/>
      <c r="I143" s="103"/>
      <c r="J143" s="103"/>
      <c r="K143" s="100" t="str">
        <f>IF(J143="","",VLOOKUP(J143,X:Y,2,FALSE))</f>
        <v/>
      </c>
      <c r="L143" s="100"/>
      <c r="M143" s="101" t="s">
        <v>57</v>
      </c>
      <c r="N143" s="101"/>
      <c r="O143" s="101"/>
      <c r="P143" s="101"/>
      <c r="Q143" s="101"/>
      <c r="R143" s="101"/>
      <c r="S143" s="5"/>
      <c r="T143" s="5"/>
      <c r="U143" s="99" t="str">
        <f t="shared" ref="U143" si="38">IF(V144="","",IF(AND(V144&gt;=VLOOKUP(J143,X:AA,3,FALSE),V144&lt;=VLOOKUP(J143,X:AA,4,FALSE)),"","学年を確認してください"))</f>
        <v/>
      </c>
      <c r="V143" s="5"/>
      <c r="W143" s="5"/>
      <c r="X143" s="5"/>
    </row>
    <row r="144" spans="2:24" ht="26.25" customHeight="1" x14ac:dyDescent="0.2">
      <c r="B144" s="100"/>
      <c r="C144" s="104"/>
      <c r="D144" s="104"/>
      <c r="E144" s="103"/>
      <c r="F144" s="103"/>
      <c r="G144" s="103"/>
      <c r="H144" s="103"/>
      <c r="I144" s="103"/>
      <c r="J144" s="103"/>
      <c r="K144" s="100"/>
      <c r="L144" s="100"/>
      <c r="M144" s="20"/>
      <c r="N144" s="92" t="s">
        <v>23</v>
      </c>
      <c r="O144" s="20"/>
      <c r="P144" s="92" t="s">
        <v>19</v>
      </c>
      <c r="Q144" s="20"/>
      <c r="R144" s="92" t="s">
        <v>20</v>
      </c>
      <c r="S144" s="5">
        <f>IF(M144="元",1,M144)</f>
        <v>0</v>
      </c>
      <c r="T144" s="5">
        <f>IF(M143=" 昭和",S144-63,IF(M143=" 令和",S144+30,S144))</f>
        <v>0</v>
      </c>
      <c r="U144" s="99"/>
      <c r="V144" s="23" t="str">
        <f>IF(M144="","",M144*10000+O144*100+Q144)</f>
        <v/>
      </c>
      <c r="W144" s="5"/>
      <c r="X144" s="5"/>
    </row>
    <row r="145" spans="2:31" s="2" customFormat="1" ht="30" customHeight="1" x14ac:dyDescent="0.2">
      <c r="B145" s="117" t="str">
        <f>AB$1</f>
        <v>七夕そろばんワールド２０２４ ＯＮＬＩＮＥ 参加申込用紙</v>
      </c>
      <c r="C145" s="117"/>
      <c r="D145" s="117"/>
      <c r="E145" s="117"/>
      <c r="F145" s="117"/>
      <c r="G145" s="117"/>
      <c r="H145" s="117"/>
      <c r="I145" s="117"/>
      <c r="J145" s="117"/>
      <c r="K145" s="117"/>
      <c r="L145" s="117"/>
      <c r="M145" s="117"/>
      <c r="N145" s="117"/>
      <c r="O145" s="117"/>
      <c r="P145" s="117"/>
      <c r="Q145" s="117"/>
      <c r="R145" s="117"/>
      <c r="U145" s="94"/>
      <c r="X145" s="17"/>
      <c r="Y145" s="6"/>
      <c r="Z145" s="6"/>
      <c r="AA145" s="6"/>
      <c r="AB145" s="5"/>
      <c r="AC145" s="5"/>
      <c r="AD145" s="5"/>
      <c r="AE145" s="33"/>
    </row>
    <row r="146" spans="2:31" s="2" customFormat="1" ht="16.5" customHeight="1" x14ac:dyDescent="0.2">
      <c r="B146" s="10"/>
      <c r="C146" s="10"/>
      <c r="D146" s="10"/>
      <c r="E146" s="10"/>
      <c r="F146" s="10"/>
      <c r="G146" s="10"/>
      <c r="H146" s="10"/>
      <c r="I146" s="10"/>
      <c r="J146" s="10"/>
      <c r="K146" s="105" t="s">
        <v>73</v>
      </c>
      <c r="L146" s="105"/>
      <c r="M146" s="15">
        <f>IF(M$2="","",M$2)</f>
        <v>6</v>
      </c>
      <c r="N146" s="92" t="s">
        <v>23</v>
      </c>
      <c r="O146" s="15">
        <f>IF(O$2="","",O$2)</f>
        <v>5</v>
      </c>
      <c r="P146" s="92" t="s">
        <v>19</v>
      </c>
      <c r="Q146" s="15" t="str">
        <f>IF(Q$2="","",Q$2)</f>
        <v/>
      </c>
      <c r="R146" s="92" t="s">
        <v>20</v>
      </c>
      <c r="U146" s="94"/>
      <c r="X146" s="17"/>
      <c r="Y146" s="6"/>
      <c r="Z146" s="6"/>
      <c r="AA146" s="6"/>
      <c r="AB146" s="5"/>
      <c r="AC146" s="5"/>
      <c r="AD146" s="5"/>
      <c r="AE146" s="33"/>
    </row>
    <row r="147" spans="2:31" ht="9.75" customHeight="1" x14ac:dyDescent="0.2">
      <c r="X147" s="17"/>
    </row>
    <row r="148" spans="2:31" ht="15" customHeight="1" x14ac:dyDescent="0.2">
      <c r="B148" s="112" t="s">
        <v>13</v>
      </c>
      <c r="C148" s="112"/>
      <c r="D148" s="112"/>
      <c r="E148" s="112"/>
      <c r="F148" s="112"/>
      <c r="G148" s="112"/>
      <c r="H148" s="112"/>
      <c r="I148" s="113" t="s">
        <v>50</v>
      </c>
      <c r="J148" s="113"/>
      <c r="K148" s="112" t="s">
        <v>14</v>
      </c>
      <c r="L148" s="112"/>
      <c r="M148" s="112"/>
      <c r="N148" s="112"/>
      <c r="O148" s="112"/>
      <c r="P148" s="112"/>
      <c r="Q148" s="112"/>
      <c r="R148" s="112"/>
      <c r="X148" s="17"/>
    </row>
    <row r="149" spans="2:31" s="3" customFormat="1" ht="25.5" customHeight="1" x14ac:dyDescent="0.2">
      <c r="B149" s="113" t="s">
        <v>11</v>
      </c>
      <c r="C149" s="113"/>
      <c r="D149" s="113"/>
      <c r="E149" s="113"/>
      <c r="F149" s="113"/>
      <c r="G149" s="113"/>
      <c r="H149" s="113"/>
      <c r="I149" s="113"/>
      <c r="J149" s="113"/>
      <c r="K149" s="113" t="s">
        <v>56</v>
      </c>
      <c r="L149" s="113"/>
      <c r="M149" s="113"/>
      <c r="N149" s="113"/>
      <c r="O149" s="113"/>
      <c r="P149" s="113"/>
      <c r="Q149" s="113"/>
      <c r="R149" s="113"/>
      <c r="U149" s="96"/>
      <c r="X149" s="17"/>
      <c r="Y149" s="6"/>
      <c r="Z149" s="6"/>
      <c r="AA149" s="6"/>
      <c r="AE149" s="33"/>
    </row>
    <row r="150" spans="2:31" s="3" customFormat="1" ht="15" customHeight="1" x14ac:dyDescent="0.2">
      <c r="B150" s="100" t="str">
        <f>IF(B$6="","",B$6)</f>
        <v/>
      </c>
      <c r="C150" s="100"/>
      <c r="D150" s="100"/>
      <c r="E150" s="100"/>
      <c r="F150" s="100"/>
      <c r="G150" s="100"/>
      <c r="H150" s="100"/>
      <c r="I150" s="111" t="str">
        <f>IF(I$6="","",I$6)</f>
        <v/>
      </c>
      <c r="J150" s="111"/>
      <c r="K150" s="100" t="str">
        <f>IF(K$6="","",K$6)</f>
        <v/>
      </c>
      <c r="L150" s="100"/>
      <c r="M150" s="100"/>
      <c r="N150" s="100"/>
      <c r="O150" s="100"/>
      <c r="P150" s="100"/>
      <c r="Q150" s="100"/>
      <c r="R150" s="100"/>
      <c r="U150" s="96"/>
      <c r="X150" s="17"/>
      <c r="Y150" s="6"/>
      <c r="Z150" s="6"/>
      <c r="AA150" s="6"/>
      <c r="AE150" s="33"/>
    </row>
    <row r="151" spans="2:31" s="3" customFormat="1" ht="29.25" customHeight="1" x14ac:dyDescent="0.2">
      <c r="B151" s="111" t="str">
        <f>IF(B$7="","",B$7)</f>
        <v/>
      </c>
      <c r="C151" s="111"/>
      <c r="D151" s="111"/>
      <c r="E151" s="111"/>
      <c r="F151" s="111"/>
      <c r="G151" s="111"/>
      <c r="H151" s="111"/>
      <c r="I151" s="111"/>
      <c r="J151" s="111"/>
      <c r="K151" s="111" t="str">
        <f>IF(K$7="","",K$7)</f>
        <v/>
      </c>
      <c r="L151" s="111"/>
      <c r="M151" s="111"/>
      <c r="N151" s="111"/>
      <c r="O151" s="111"/>
      <c r="P151" s="111"/>
      <c r="Q151" s="111"/>
      <c r="R151" s="111"/>
      <c r="U151" s="96"/>
      <c r="X151" s="17"/>
      <c r="Y151" s="6"/>
      <c r="Z151" s="6"/>
      <c r="AA151" s="6"/>
      <c r="AE151" s="33"/>
    </row>
    <row r="152" spans="2:31" s="3" customFormat="1" ht="6.75" customHeight="1" x14ac:dyDescent="0.2">
      <c r="J152" s="9"/>
      <c r="K152" s="9"/>
      <c r="L152" s="9"/>
      <c r="M152" s="9"/>
      <c r="N152" s="9"/>
      <c r="O152" s="9"/>
      <c r="P152" s="9"/>
      <c r="Q152" s="9"/>
      <c r="R152" s="9"/>
      <c r="U152" s="96"/>
      <c r="X152" s="17"/>
      <c r="Y152" s="6"/>
      <c r="Z152" s="6"/>
      <c r="AA152" s="6"/>
      <c r="AE152" s="33"/>
    </row>
    <row r="153" spans="2:31" s="3" customFormat="1" ht="30" customHeight="1" x14ac:dyDescent="0.2">
      <c r="B153" s="14"/>
      <c r="C153" s="14"/>
      <c r="D153" s="14"/>
      <c r="E153" s="14"/>
      <c r="F153" s="14"/>
      <c r="G153" s="14"/>
      <c r="H153" s="14"/>
      <c r="I153" s="14"/>
      <c r="J153" s="14"/>
      <c r="K153" s="16" t="s">
        <v>29</v>
      </c>
      <c r="L153" s="15" t="str">
        <f>IF(L$9="","",L$9)</f>
        <v/>
      </c>
      <c r="M153" s="100" t="s">
        <v>27</v>
      </c>
      <c r="N153" s="100"/>
      <c r="O153" s="100"/>
      <c r="P153" s="15">
        <v>5</v>
      </c>
      <c r="Q153" s="100" t="s">
        <v>28</v>
      </c>
      <c r="R153" s="100"/>
      <c r="U153" s="96"/>
      <c r="X153" s="17"/>
      <c r="Y153" s="6"/>
      <c r="Z153" s="6"/>
      <c r="AA153" s="6"/>
      <c r="AE153" s="33"/>
    </row>
    <row r="154" spans="2:31" s="3" customFormat="1" ht="20.25" customHeight="1" x14ac:dyDescent="0.2">
      <c r="B154" s="114" t="str">
        <f>B$10</f>
        <v>※学校名は正式名称で県立・市立など記入（国立・私立は不要）。特殊な文字には対応できません。</v>
      </c>
      <c r="C154" s="114"/>
      <c r="D154" s="114"/>
      <c r="E154" s="114"/>
      <c r="F154" s="114"/>
      <c r="G154" s="114"/>
      <c r="H154" s="114"/>
      <c r="I154" s="114"/>
      <c r="J154" s="114"/>
      <c r="K154" s="114"/>
      <c r="L154" s="114"/>
      <c r="M154" s="114"/>
      <c r="N154" s="114"/>
      <c r="O154" s="114"/>
      <c r="P154" s="114"/>
      <c r="Q154" s="114"/>
      <c r="R154" s="114"/>
      <c r="U154" s="96"/>
      <c r="X154" s="17"/>
      <c r="Y154" s="6"/>
      <c r="Z154" s="6"/>
      <c r="AA154" s="6"/>
      <c r="AE154" s="33"/>
    </row>
    <row r="155" spans="2:31" ht="15" customHeight="1" x14ac:dyDescent="0.15">
      <c r="B155" s="113" t="s">
        <v>24</v>
      </c>
      <c r="C155" s="115" t="s">
        <v>14</v>
      </c>
      <c r="D155" s="115"/>
      <c r="E155" s="116" t="s">
        <v>60</v>
      </c>
      <c r="F155" s="116"/>
      <c r="G155" s="116"/>
      <c r="H155" s="116"/>
      <c r="I155" s="116"/>
      <c r="J155" s="116" t="s">
        <v>9</v>
      </c>
      <c r="K155" s="116" t="s">
        <v>0</v>
      </c>
      <c r="L155" s="116"/>
      <c r="M155" s="116" t="s">
        <v>7</v>
      </c>
      <c r="N155" s="116"/>
      <c r="O155" s="116"/>
      <c r="P155" s="116"/>
      <c r="Q155" s="116"/>
      <c r="R155" s="116"/>
      <c r="S155" s="5"/>
      <c r="T155" s="5"/>
      <c r="U155" s="97"/>
      <c r="V155" s="5"/>
      <c r="W155" s="5"/>
      <c r="X155" s="17"/>
    </row>
    <row r="156" spans="2:31" s="3" customFormat="1" ht="31.5" customHeight="1" x14ac:dyDescent="0.2">
      <c r="B156" s="113"/>
      <c r="C156" s="116" t="s">
        <v>1</v>
      </c>
      <c r="D156" s="116"/>
      <c r="E156" s="116"/>
      <c r="F156" s="116"/>
      <c r="G156" s="116"/>
      <c r="H156" s="116"/>
      <c r="I156" s="116"/>
      <c r="J156" s="116"/>
      <c r="K156" s="116"/>
      <c r="L156" s="116"/>
      <c r="M156" s="116"/>
      <c r="N156" s="116"/>
      <c r="O156" s="116"/>
      <c r="P156" s="116"/>
      <c r="Q156" s="116"/>
      <c r="R156" s="116"/>
      <c r="U156" s="96"/>
      <c r="X156" s="17"/>
      <c r="Y156" s="6"/>
      <c r="Z156" s="6"/>
      <c r="AA156" s="6"/>
      <c r="AE156" s="33"/>
    </row>
    <row r="157" spans="2:31" ht="15" customHeight="1" x14ac:dyDescent="0.15">
      <c r="B157" s="113" t="s">
        <v>37</v>
      </c>
      <c r="C157" s="110" t="s">
        <v>10</v>
      </c>
      <c r="D157" s="110"/>
      <c r="E157" s="100" t="s">
        <v>149</v>
      </c>
      <c r="F157" s="100"/>
      <c r="G157" s="100"/>
      <c r="H157" s="100"/>
      <c r="I157" s="100"/>
      <c r="J157" s="100" t="s">
        <v>49</v>
      </c>
      <c r="K157" s="100" t="s">
        <v>12</v>
      </c>
      <c r="L157" s="100"/>
      <c r="M157" s="106" t="s">
        <v>57</v>
      </c>
      <c r="N157" s="106"/>
      <c r="O157" s="106"/>
      <c r="P157" s="106"/>
      <c r="Q157" s="106"/>
      <c r="R157" s="106"/>
      <c r="S157" s="5"/>
      <c r="T157" s="5"/>
      <c r="U157" s="97"/>
      <c r="V157" s="5"/>
      <c r="W157" s="5"/>
      <c r="X157" s="17"/>
    </row>
    <row r="158" spans="2:31" ht="31.5" customHeight="1" x14ac:dyDescent="0.2">
      <c r="B158" s="113"/>
      <c r="C158" s="111" t="s">
        <v>126</v>
      </c>
      <c r="D158" s="111"/>
      <c r="E158" s="100"/>
      <c r="F158" s="100"/>
      <c r="G158" s="100"/>
      <c r="H158" s="100"/>
      <c r="I158" s="100"/>
      <c r="J158" s="100"/>
      <c r="K158" s="100"/>
      <c r="L158" s="100"/>
      <c r="M158" s="16">
        <v>28</v>
      </c>
      <c r="N158" s="92" t="s">
        <v>23</v>
      </c>
      <c r="O158" s="16">
        <v>7</v>
      </c>
      <c r="P158" s="92" t="s">
        <v>19</v>
      </c>
      <c r="Q158" s="16">
        <v>7</v>
      </c>
      <c r="R158" s="92" t="s">
        <v>20</v>
      </c>
      <c r="S158" s="5"/>
      <c r="T158" s="5"/>
      <c r="U158" s="97" t="s">
        <v>59</v>
      </c>
      <c r="V158" s="5"/>
      <c r="W158" s="5"/>
      <c r="X158" s="17"/>
    </row>
    <row r="159" spans="2:31" ht="15" customHeight="1" x14ac:dyDescent="0.15">
      <c r="B159" s="100" t="str">
        <f>IF(C160="","",(P$153-1)*10+1)</f>
        <v/>
      </c>
      <c r="C159" s="102"/>
      <c r="D159" s="102"/>
      <c r="E159" s="103"/>
      <c r="F159" s="103"/>
      <c r="G159" s="103"/>
      <c r="H159" s="103"/>
      <c r="I159" s="103"/>
      <c r="J159" s="103"/>
      <c r="K159" s="100" t="str">
        <f>IF(J159="","",VLOOKUP(J159,X:Y,2,FALSE))</f>
        <v/>
      </c>
      <c r="L159" s="100"/>
      <c r="M159" s="101" t="s">
        <v>57</v>
      </c>
      <c r="N159" s="101"/>
      <c r="O159" s="101"/>
      <c r="P159" s="101"/>
      <c r="Q159" s="101"/>
      <c r="R159" s="101"/>
      <c r="S159" s="5"/>
      <c r="T159" s="5"/>
      <c r="U159" s="99" t="str">
        <f>IF(V160="","",IF(AND(V160&gt;=VLOOKUP(J159,X:AA,3,FALSE),V160&lt;=VLOOKUP(J159,X:AA,4,FALSE)),"","学年を確認してください"))</f>
        <v/>
      </c>
      <c r="V159" s="5"/>
      <c r="W159" s="5"/>
      <c r="X159" s="17"/>
    </row>
    <row r="160" spans="2:31" ht="26.25" customHeight="1" x14ac:dyDescent="0.2">
      <c r="B160" s="100"/>
      <c r="C160" s="104"/>
      <c r="D160" s="104"/>
      <c r="E160" s="103"/>
      <c r="F160" s="103"/>
      <c r="G160" s="103"/>
      <c r="H160" s="103"/>
      <c r="I160" s="103"/>
      <c r="J160" s="103"/>
      <c r="K160" s="100"/>
      <c r="L160" s="100"/>
      <c r="M160" s="20"/>
      <c r="N160" s="92" t="s">
        <v>23</v>
      </c>
      <c r="O160" s="20"/>
      <c r="P160" s="92" t="s">
        <v>19</v>
      </c>
      <c r="Q160" s="20"/>
      <c r="R160" s="92" t="s">
        <v>20</v>
      </c>
      <c r="S160" s="5">
        <f>IF(M160="元",1,M160)</f>
        <v>0</v>
      </c>
      <c r="T160" s="5">
        <f>IF(M159=" 昭和",S160-63,IF(M159=" 令和",S160+30,S160))</f>
        <v>0</v>
      </c>
      <c r="U160" s="99"/>
      <c r="V160" s="23" t="str">
        <f>IF(M160="","",M160*10000+O160*100+Q160)</f>
        <v/>
      </c>
      <c r="W160" s="5"/>
      <c r="X160" s="17"/>
    </row>
    <row r="161" spans="2:24" ht="15" customHeight="1" x14ac:dyDescent="0.15">
      <c r="B161" s="100" t="str">
        <f>IF(C162="","",(P$153-1)*10+2)</f>
        <v/>
      </c>
      <c r="C161" s="102"/>
      <c r="D161" s="102"/>
      <c r="E161" s="103"/>
      <c r="F161" s="103"/>
      <c r="G161" s="103"/>
      <c r="H161" s="103"/>
      <c r="I161" s="103"/>
      <c r="J161" s="103"/>
      <c r="K161" s="100" t="str">
        <f>IF(J161="","",VLOOKUP(J161,X:Y,2,FALSE))</f>
        <v/>
      </c>
      <c r="L161" s="100"/>
      <c r="M161" s="101" t="s">
        <v>57</v>
      </c>
      <c r="N161" s="101"/>
      <c r="O161" s="101"/>
      <c r="P161" s="101"/>
      <c r="Q161" s="101"/>
      <c r="R161" s="101"/>
      <c r="S161" s="5"/>
      <c r="T161" s="5"/>
      <c r="U161" s="99" t="str">
        <f t="shared" ref="U161" si="39">IF(V162="","",IF(AND(V162&gt;=VLOOKUP(J161,X:AA,3,FALSE),V162&lt;=VLOOKUP(J161,X:AA,4,FALSE)),"","学年を確認してください"))</f>
        <v/>
      </c>
      <c r="V161" s="5"/>
      <c r="W161" s="5"/>
      <c r="X161" s="17"/>
    </row>
    <row r="162" spans="2:24" ht="26.25" customHeight="1" x14ac:dyDescent="0.2">
      <c r="B162" s="100"/>
      <c r="C162" s="104"/>
      <c r="D162" s="104"/>
      <c r="E162" s="103"/>
      <c r="F162" s="103"/>
      <c r="G162" s="103"/>
      <c r="H162" s="103"/>
      <c r="I162" s="103"/>
      <c r="J162" s="103"/>
      <c r="K162" s="100"/>
      <c r="L162" s="100"/>
      <c r="M162" s="20"/>
      <c r="N162" s="92" t="s">
        <v>23</v>
      </c>
      <c r="O162" s="20"/>
      <c r="P162" s="92" t="s">
        <v>19</v>
      </c>
      <c r="Q162" s="20"/>
      <c r="R162" s="92" t="s">
        <v>20</v>
      </c>
      <c r="S162" s="5">
        <f>IF(M162="元",1,M162)</f>
        <v>0</v>
      </c>
      <c r="T162" s="5">
        <f>IF(M161=" 昭和",S162-63,IF(M161=" 令和",S162+30,S162))</f>
        <v>0</v>
      </c>
      <c r="U162" s="99"/>
      <c r="V162" s="23" t="str">
        <f>IF(M162="","",M162*10000+O162*100+Q162)</f>
        <v/>
      </c>
      <c r="W162" s="5"/>
      <c r="X162" s="17"/>
    </row>
    <row r="163" spans="2:24" ht="15" customHeight="1" x14ac:dyDescent="0.15">
      <c r="B163" s="100" t="str">
        <f>IF(C164="","",(P$153-1)*10+3)</f>
        <v/>
      </c>
      <c r="C163" s="102"/>
      <c r="D163" s="102"/>
      <c r="E163" s="103"/>
      <c r="F163" s="103"/>
      <c r="G163" s="103"/>
      <c r="H163" s="103"/>
      <c r="I163" s="103"/>
      <c r="J163" s="103"/>
      <c r="K163" s="100" t="str">
        <f>IF(J163="","",VLOOKUP(J163,X:Y,2,FALSE))</f>
        <v/>
      </c>
      <c r="L163" s="100"/>
      <c r="M163" s="101" t="s">
        <v>57</v>
      </c>
      <c r="N163" s="101"/>
      <c r="O163" s="101"/>
      <c r="P163" s="101"/>
      <c r="Q163" s="101"/>
      <c r="R163" s="101"/>
      <c r="S163" s="5"/>
      <c r="T163" s="5"/>
      <c r="U163" s="99" t="str">
        <f t="shared" ref="U163" si="40">IF(V164="","",IF(AND(V164&gt;=VLOOKUP(J163,X:AA,3,FALSE),V164&lt;=VLOOKUP(J163,X:AA,4,FALSE)),"","学年を確認してください"))</f>
        <v/>
      </c>
      <c r="V163" s="5"/>
      <c r="W163" s="5"/>
      <c r="X163" s="17"/>
    </row>
    <row r="164" spans="2:24" ht="26.25" customHeight="1" x14ac:dyDescent="0.2">
      <c r="B164" s="100"/>
      <c r="C164" s="104"/>
      <c r="D164" s="104"/>
      <c r="E164" s="103"/>
      <c r="F164" s="103"/>
      <c r="G164" s="103"/>
      <c r="H164" s="103"/>
      <c r="I164" s="103"/>
      <c r="J164" s="103"/>
      <c r="K164" s="100"/>
      <c r="L164" s="100"/>
      <c r="M164" s="20"/>
      <c r="N164" s="92" t="s">
        <v>23</v>
      </c>
      <c r="O164" s="20"/>
      <c r="P164" s="92" t="s">
        <v>19</v>
      </c>
      <c r="Q164" s="20"/>
      <c r="R164" s="92" t="s">
        <v>20</v>
      </c>
      <c r="S164" s="5">
        <f>IF(M164="元",1,M164)</f>
        <v>0</v>
      </c>
      <c r="T164" s="5">
        <f>IF(M163=" 昭和",S164-63,IF(M163=" 令和",S164+30,S164))</f>
        <v>0</v>
      </c>
      <c r="U164" s="99"/>
      <c r="V164" s="23" t="str">
        <f>IF(M164="","",M164*10000+O164*100+Q164)</f>
        <v/>
      </c>
      <c r="W164" s="5"/>
      <c r="X164" s="17"/>
    </row>
    <row r="165" spans="2:24" ht="15" customHeight="1" x14ac:dyDescent="0.15">
      <c r="B165" s="100" t="str">
        <f>IF(C166="","",(P$153-1)*10+4)</f>
        <v/>
      </c>
      <c r="C165" s="102"/>
      <c r="D165" s="102"/>
      <c r="E165" s="103"/>
      <c r="F165" s="103"/>
      <c r="G165" s="103"/>
      <c r="H165" s="103"/>
      <c r="I165" s="103"/>
      <c r="J165" s="103"/>
      <c r="K165" s="100" t="str">
        <f>IF(J165="","",VLOOKUP(J165,X:Y,2,FALSE))</f>
        <v/>
      </c>
      <c r="L165" s="100"/>
      <c r="M165" s="101" t="s">
        <v>57</v>
      </c>
      <c r="N165" s="101"/>
      <c r="O165" s="101"/>
      <c r="P165" s="101"/>
      <c r="Q165" s="101"/>
      <c r="R165" s="101"/>
      <c r="S165" s="5"/>
      <c r="T165" s="5"/>
      <c r="U165" s="99" t="str">
        <f t="shared" ref="U165" si="41">IF(V166="","",IF(AND(V166&gt;=VLOOKUP(J165,X:AA,3,FALSE),V166&lt;=VLOOKUP(J165,X:AA,4,FALSE)),"","学年を確認してください"))</f>
        <v/>
      </c>
      <c r="V165" s="5"/>
      <c r="W165" s="5"/>
      <c r="X165" s="17"/>
    </row>
    <row r="166" spans="2:24" ht="26.25" customHeight="1" x14ac:dyDescent="0.2">
      <c r="B166" s="100"/>
      <c r="C166" s="104"/>
      <c r="D166" s="104"/>
      <c r="E166" s="103"/>
      <c r="F166" s="103"/>
      <c r="G166" s="103"/>
      <c r="H166" s="103"/>
      <c r="I166" s="103"/>
      <c r="J166" s="103"/>
      <c r="K166" s="100"/>
      <c r="L166" s="100"/>
      <c r="M166" s="20"/>
      <c r="N166" s="92" t="s">
        <v>23</v>
      </c>
      <c r="O166" s="20"/>
      <c r="P166" s="92" t="s">
        <v>19</v>
      </c>
      <c r="Q166" s="20"/>
      <c r="R166" s="92" t="s">
        <v>20</v>
      </c>
      <c r="S166" s="5">
        <f>IF(M166="元",1,M166)</f>
        <v>0</v>
      </c>
      <c r="T166" s="5">
        <f>IF(M165=" 昭和",S166-63,IF(M165=" 令和",S166+30,S166))</f>
        <v>0</v>
      </c>
      <c r="U166" s="99"/>
      <c r="V166" s="23" t="str">
        <f>IF(M166="","",M166*10000+O166*100+Q166)</f>
        <v/>
      </c>
      <c r="W166" s="5"/>
      <c r="X166" s="17"/>
    </row>
    <row r="167" spans="2:24" ht="15" customHeight="1" x14ac:dyDescent="0.15">
      <c r="B167" s="100" t="str">
        <f>IF(C168="","",(P$153-1)*10+5)</f>
        <v/>
      </c>
      <c r="C167" s="102"/>
      <c r="D167" s="102"/>
      <c r="E167" s="103"/>
      <c r="F167" s="103"/>
      <c r="G167" s="103"/>
      <c r="H167" s="103"/>
      <c r="I167" s="103"/>
      <c r="J167" s="103"/>
      <c r="K167" s="100" t="str">
        <f>IF(J167="","",VLOOKUP(J167,X:Y,2,FALSE))</f>
        <v/>
      </c>
      <c r="L167" s="100"/>
      <c r="M167" s="101" t="s">
        <v>57</v>
      </c>
      <c r="N167" s="101"/>
      <c r="O167" s="101"/>
      <c r="P167" s="101"/>
      <c r="Q167" s="101"/>
      <c r="R167" s="101"/>
      <c r="S167" s="5"/>
      <c r="T167" s="5"/>
      <c r="U167" s="99" t="str">
        <f t="shared" ref="U167" si="42">IF(V168="","",IF(AND(V168&gt;=VLOOKUP(J167,X:AA,3,FALSE),V168&lt;=VLOOKUP(J167,X:AA,4,FALSE)),"","学年を確認してください"))</f>
        <v/>
      </c>
      <c r="V167" s="5"/>
      <c r="W167" s="5"/>
      <c r="X167" s="17"/>
    </row>
    <row r="168" spans="2:24" ht="26.25" customHeight="1" x14ac:dyDescent="0.2">
      <c r="B168" s="100"/>
      <c r="C168" s="104"/>
      <c r="D168" s="104"/>
      <c r="E168" s="103"/>
      <c r="F168" s="103"/>
      <c r="G168" s="103"/>
      <c r="H168" s="103"/>
      <c r="I168" s="103"/>
      <c r="J168" s="103"/>
      <c r="K168" s="100"/>
      <c r="L168" s="100"/>
      <c r="M168" s="20"/>
      <c r="N168" s="92" t="s">
        <v>23</v>
      </c>
      <c r="O168" s="20"/>
      <c r="P168" s="92" t="s">
        <v>19</v>
      </c>
      <c r="Q168" s="20"/>
      <c r="R168" s="92" t="s">
        <v>20</v>
      </c>
      <c r="S168" s="5">
        <f>IF(M168="元",1,M168)</f>
        <v>0</v>
      </c>
      <c r="T168" s="5">
        <f>IF(M167=" 昭和",S168-63,IF(M167=" 令和",S168+30,S168))</f>
        <v>0</v>
      </c>
      <c r="U168" s="99"/>
      <c r="V168" s="23" t="str">
        <f>IF(M168="","",M168*10000+O168*100+Q168)</f>
        <v/>
      </c>
      <c r="W168" s="5"/>
      <c r="X168" s="17"/>
    </row>
    <row r="169" spans="2:24" ht="15" customHeight="1" x14ac:dyDescent="0.15">
      <c r="B169" s="100" t="str">
        <f>IF(C170="","",(P$153-1)*10+6)</f>
        <v/>
      </c>
      <c r="C169" s="102"/>
      <c r="D169" s="102"/>
      <c r="E169" s="103"/>
      <c r="F169" s="103"/>
      <c r="G169" s="103"/>
      <c r="H169" s="103"/>
      <c r="I169" s="103"/>
      <c r="J169" s="103"/>
      <c r="K169" s="100" t="str">
        <f>IF(J169="","",VLOOKUP(J169,X:Y,2,FALSE))</f>
        <v/>
      </c>
      <c r="L169" s="100"/>
      <c r="M169" s="101" t="s">
        <v>57</v>
      </c>
      <c r="N169" s="101"/>
      <c r="O169" s="101"/>
      <c r="P169" s="101"/>
      <c r="Q169" s="101"/>
      <c r="R169" s="101"/>
      <c r="S169" s="5"/>
      <c r="T169" s="5"/>
      <c r="U169" s="99" t="str">
        <f t="shared" ref="U169" si="43">IF(V170="","",IF(AND(V170&gt;=VLOOKUP(J169,X:AA,3,FALSE),V170&lt;=VLOOKUP(J169,X:AA,4,FALSE)),"","学年を確認してください"))</f>
        <v/>
      </c>
      <c r="V169" s="5"/>
      <c r="W169" s="5"/>
      <c r="X169" s="17"/>
    </row>
    <row r="170" spans="2:24" ht="26.25" customHeight="1" x14ac:dyDescent="0.2">
      <c r="B170" s="100"/>
      <c r="C170" s="104"/>
      <c r="D170" s="104"/>
      <c r="E170" s="103"/>
      <c r="F170" s="103"/>
      <c r="G170" s="103"/>
      <c r="H170" s="103"/>
      <c r="I170" s="103"/>
      <c r="J170" s="103"/>
      <c r="K170" s="100"/>
      <c r="L170" s="100"/>
      <c r="M170" s="20"/>
      <c r="N170" s="92" t="s">
        <v>23</v>
      </c>
      <c r="O170" s="20"/>
      <c r="P170" s="92" t="s">
        <v>19</v>
      </c>
      <c r="Q170" s="20"/>
      <c r="R170" s="92" t="s">
        <v>20</v>
      </c>
      <c r="S170" s="5">
        <f>IF(M170="元",1,M170)</f>
        <v>0</v>
      </c>
      <c r="T170" s="5">
        <f>IF(M169=" 昭和",S170-63,IF(M169=" 令和",S170+30,S170))</f>
        <v>0</v>
      </c>
      <c r="U170" s="99"/>
      <c r="V170" s="23" t="str">
        <f>IF(M170="","",M170*10000+O170*100+Q170)</f>
        <v/>
      </c>
      <c r="W170" s="5"/>
      <c r="X170" s="5"/>
    </row>
    <row r="171" spans="2:24" ht="15" customHeight="1" x14ac:dyDescent="0.15">
      <c r="B171" s="100" t="str">
        <f>IF(C172="","",(P$153-1)*10+7)</f>
        <v/>
      </c>
      <c r="C171" s="102"/>
      <c r="D171" s="102"/>
      <c r="E171" s="103"/>
      <c r="F171" s="103"/>
      <c r="G171" s="103"/>
      <c r="H171" s="103"/>
      <c r="I171" s="103"/>
      <c r="J171" s="103"/>
      <c r="K171" s="100" t="str">
        <f>IF(J171="","",VLOOKUP(J171,X:Y,2,FALSE))</f>
        <v/>
      </c>
      <c r="L171" s="100"/>
      <c r="M171" s="101" t="s">
        <v>57</v>
      </c>
      <c r="N171" s="101"/>
      <c r="O171" s="101"/>
      <c r="P171" s="101"/>
      <c r="Q171" s="101"/>
      <c r="R171" s="101"/>
      <c r="S171" s="5"/>
      <c r="T171" s="5"/>
      <c r="U171" s="99" t="str">
        <f t="shared" ref="U171" si="44">IF(V172="","",IF(AND(V172&gt;=VLOOKUP(J171,X:AA,3,FALSE),V172&lt;=VLOOKUP(J171,X:AA,4,FALSE)),"","学年を確認してください"))</f>
        <v/>
      </c>
      <c r="V171" s="5"/>
      <c r="W171" s="5"/>
      <c r="X171" s="5"/>
    </row>
    <row r="172" spans="2:24" ht="26.25" customHeight="1" x14ac:dyDescent="0.2">
      <c r="B172" s="100"/>
      <c r="C172" s="104"/>
      <c r="D172" s="104"/>
      <c r="E172" s="103"/>
      <c r="F172" s="103"/>
      <c r="G172" s="103"/>
      <c r="H172" s="103"/>
      <c r="I172" s="103"/>
      <c r="J172" s="103"/>
      <c r="K172" s="100"/>
      <c r="L172" s="100"/>
      <c r="M172" s="20"/>
      <c r="N172" s="92" t="s">
        <v>23</v>
      </c>
      <c r="O172" s="20"/>
      <c r="P172" s="92" t="s">
        <v>19</v>
      </c>
      <c r="Q172" s="20"/>
      <c r="R172" s="92" t="s">
        <v>20</v>
      </c>
      <c r="S172" s="5">
        <f>IF(M172="元",1,M172)</f>
        <v>0</v>
      </c>
      <c r="T172" s="5">
        <f>IF(M171=" 昭和",S172-63,IF(M171=" 令和",S172+30,S172))</f>
        <v>0</v>
      </c>
      <c r="U172" s="99"/>
      <c r="V172" s="23" t="str">
        <f>IF(M172="","",M172*10000+O172*100+Q172)</f>
        <v/>
      </c>
      <c r="W172" s="5"/>
      <c r="X172" s="5"/>
    </row>
    <row r="173" spans="2:24" ht="15" customHeight="1" x14ac:dyDescent="0.15">
      <c r="B173" s="100" t="str">
        <f>IF(C174="","",(P$153-1)*10+8)</f>
        <v/>
      </c>
      <c r="C173" s="102"/>
      <c r="D173" s="102"/>
      <c r="E173" s="103"/>
      <c r="F173" s="103"/>
      <c r="G173" s="103"/>
      <c r="H173" s="103"/>
      <c r="I173" s="103"/>
      <c r="J173" s="103"/>
      <c r="K173" s="100" t="str">
        <f>IF(J173="","",VLOOKUP(J173,X:Y,2,FALSE))</f>
        <v/>
      </c>
      <c r="L173" s="100"/>
      <c r="M173" s="101" t="s">
        <v>57</v>
      </c>
      <c r="N173" s="101"/>
      <c r="O173" s="101"/>
      <c r="P173" s="101"/>
      <c r="Q173" s="101"/>
      <c r="R173" s="101"/>
      <c r="S173" s="5"/>
      <c r="T173" s="5"/>
      <c r="U173" s="99" t="str">
        <f t="shared" ref="U173" si="45">IF(V174="","",IF(AND(V174&gt;=VLOOKUP(J173,X:AA,3,FALSE),V174&lt;=VLOOKUP(J173,X:AA,4,FALSE)),"","学年を確認してください"))</f>
        <v/>
      </c>
      <c r="V173" s="5"/>
      <c r="W173" s="5"/>
      <c r="X173" s="5"/>
    </row>
    <row r="174" spans="2:24" ht="26.25" customHeight="1" x14ac:dyDescent="0.2">
      <c r="B174" s="100"/>
      <c r="C174" s="104"/>
      <c r="D174" s="104"/>
      <c r="E174" s="103"/>
      <c r="F174" s="103"/>
      <c r="G174" s="103"/>
      <c r="H174" s="103"/>
      <c r="I174" s="103"/>
      <c r="J174" s="103"/>
      <c r="K174" s="100"/>
      <c r="L174" s="100"/>
      <c r="M174" s="20"/>
      <c r="N174" s="92" t="s">
        <v>23</v>
      </c>
      <c r="O174" s="20"/>
      <c r="P174" s="92" t="s">
        <v>19</v>
      </c>
      <c r="Q174" s="20"/>
      <c r="R174" s="92" t="s">
        <v>20</v>
      </c>
      <c r="S174" s="5">
        <f>IF(M174="元",1,M174)</f>
        <v>0</v>
      </c>
      <c r="T174" s="5">
        <f>IF(M173=" 昭和",S174-63,IF(M173=" 令和",S174+30,S174))</f>
        <v>0</v>
      </c>
      <c r="U174" s="99"/>
      <c r="V174" s="23" t="str">
        <f>IF(M174="","",M174*10000+O174*100+Q174)</f>
        <v/>
      </c>
      <c r="W174" s="5"/>
      <c r="X174" s="5"/>
    </row>
    <row r="175" spans="2:24" ht="15" customHeight="1" x14ac:dyDescent="0.15">
      <c r="B175" s="100" t="str">
        <f>IF(C176="","",(P$153-1)*10+9)</f>
        <v/>
      </c>
      <c r="C175" s="102"/>
      <c r="D175" s="102"/>
      <c r="E175" s="103"/>
      <c r="F175" s="103"/>
      <c r="G175" s="103"/>
      <c r="H175" s="103"/>
      <c r="I175" s="103"/>
      <c r="J175" s="103"/>
      <c r="K175" s="100" t="str">
        <f>IF(J175="","",VLOOKUP(J175,X:Y,2,FALSE))</f>
        <v/>
      </c>
      <c r="L175" s="100"/>
      <c r="M175" s="101" t="s">
        <v>57</v>
      </c>
      <c r="N175" s="101"/>
      <c r="O175" s="101"/>
      <c r="P175" s="101"/>
      <c r="Q175" s="101"/>
      <c r="R175" s="101"/>
      <c r="S175" s="5"/>
      <c r="T175" s="5"/>
      <c r="U175" s="99" t="str">
        <f t="shared" ref="U175" si="46">IF(V176="","",IF(AND(V176&gt;=VLOOKUP(J175,X:AA,3,FALSE),V176&lt;=VLOOKUP(J175,X:AA,4,FALSE)),"","学年を確認してください"))</f>
        <v/>
      </c>
      <c r="V175" s="5"/>
      <c r="W175" s="5"/>
      <c r="X175" s="5"/>
    </row>
    <row r="176" spans="2:24" ht="26.25" customHeight="1" x14ac:dyDescent="0.2">
      <c r="B176" s="100"/>
      <c r="C176" s="104"/>
      <c r="D176" s="104"/>
      <c r="E176" s="103"/>
      <c r="F176" s="103"/>
      <c r="G176" s="103"/>
      <c r="H176" s="103"/>
      <c r="I176" s="103"/>
      <c r="J176" s="103"/>
      <c r="K176" s="100"/>
      <c r="L176" s="100"/>
      <c r="M176" s="20"/>
      <c r="N176" s="92" t="s">
        <v>23</v>
      </c>
      <c r="O176" s="20"/>
      <c r="P176" s="92" t="s">
        <v>19</v>
      </c>
      <c r="Q176" s="20"/>
      <c r="R176" s="92" t="s">
        <v>20</v>
      </c>
      <c r="S176" s="5">
        <f>IF(M176="元",1,M176)</f>
        <v>0</v>
      </c>
      <c r="T176" s="5">
        <f>IF(M175=" 昭和",S176-63,IF(M175=" 令和",S176+30,S176))</f>
        <v>0</v>
      </c>
      <c r="U176" s="99"/>
      <c r="V176" s="23" t="str">
        <f>IF(M176="","",M176*10000+O176*100+Q176)</f>
        <v/>
      </c>
      <c r="W176" s="5"/>
      <c r="X176" s="5"/>
    </row>
    <row r="177" spans="2:31" ht="15" customHeight="1" x14ac:dyDescent="0.15">
      <c r="B177" s="100" t="str">
        <f>IF(C178="","",(P$153-1)*10+10)</f>
        <v/>
      </c>
      <c r="C177" s="102"/>
      <c r="D177" s="102"/>
      <c r="E177" s="103"/>
      <c r="F177" s="103"/>
      <c r="G177" s="103"/>
      <c r="H177" s="103"/>
      <c r="I177" s="103"/>
      <c r="J177" s="103"/>
      <c r="K177" s="100" t="str">
        <f>IF(J177="","",VLOOKUP(J177,X:Y,2,FALSE))</f>
        <v/>
      </c>
      <c r="L177" s="100"/>
      <c r="M177" s="101" t="s">
        <v>57</v>
      </c>
      <c r="N177" s="101"/>
      <c r="O177" s="101"/>
      <c r="P177" s="101"/>
      <c r="Q177" s="101"/>
      <c r="R177" s="101"/>
      <c r="S177" s="5"/>
      <c r="T177" s="5"/>
      <c r="U177" s="99" t="str">
        <f t="shared" ref="U177" si="47">IF(V178="","",IF(AND(V178&gt;=VLOOKUP(J177,X:AA,3,FALSE),V178&lt;=VLOOKUP(J177,X:AA,4,FALSE)),"","学年を確認してください"))</f>
        <v/>
      </c>
      <c r="V177" s="5"/>
      <c r="W177" s="5"/>
      <c r="X177" s="5"/>
    </row>
    <row r="178" spans="2:31" ht="26.25" customHeight="1" x14ac:dyDescent="0.2">
      <c r="B178" s="100"/>
      <c r="C178" s="104"/>
      <c r="D178" s="104"/>
      <c r="E178" s="103"/>
      <c r="F178" s="103"/>
      <c r="G178" s="103"/>
      <c r="H178" s="103"/>
      <c r="I178" s="103"/>
      <c r="J178" s="103"/>
      <c r="K178" s="100"/>
      <c r="L178" s="100"/>
      <c r="M178" s="20"/>
      <c r="N178" s="92" t="s">
        <v>23</v>
      </c>
      <c r="O178" s="20"/>
      <c r="P178" s="92" t="s">
        <v>19</v>
      </c>
      <c r="Q178" s="20"/>
      <c r="R178" s="92" t="s">
        <v>20</v>
      </c>
      <c r="S178" s="5">
        <f>IF(M178="元",1,M178)</f>
        <v>0</v>
      </c>
      <c r="T178" s="5">
        <f>IF(M177=" 昭和",S178-63,IF(M177=" 令和",S178+30,S178))</f>
        <v>0</v>
      </c>
      <c r="U178" s="99"/>
      <c r="V178" s="23" t="str">
        <f>IF(M178="","",M178*10000+O178*100+Q178)</f>
        <v/>
      </c>
      <c r="W178" s="5"/>
      <c r="X178" s="5"/>
    </row>
    <row r="179" spans="2:31" s="2" customFormat="1" ht="30" customHeight="1" x14ac:dyDescent="0.2">
      <c r="B179" s="117" t="str">
        <f>AB$1</f>
        <v>七夕そろばんワールド２０２４ ＯＮＬＩＮＥ 参加申込用紙</v>
      </c>
      <c r="C179" s="117"/>
      <c r="D179" s="117"/>
      <c r="E179" s="117"/>
      <c r="F179" s="117"/>
      <c r="G179" s="117"/>
      <c r="H179" s="117"/>
      <c r="I179" s="117"/>
      <c r="J179" s="117"/>
      <c r="K179" s="117"/>
      <c r="L179" s="117"/>
      <c r="M179" s="117"/>
      <c r="N179" s="117"/>
      <c r="O179" s="117"/>
      <c r="P179" s="117"/>
      <c r="Q179" s="117"/>
      <c r="R179" s="117"/>
      <c r="U179" s="94"/>
      <c r="X179" s="17"/>
      <c r="Y179" s="6"/>
      <c r="Z179" s="6"/>
      <c r="AA179" s="6"/>
      <c r="AB179" s="5"/>
      <c r="AC179" s="5"/>
      <c r="AD179" s="5"/>
      <c r="AE179" s="33"/>
    </row>
    <row r="180" spans="2:31" s="2" customFormat="1" ht="16.5" customHeight="1" x14ac:dyDescent="0.2">
      <c r="B180" s="10"/>
      <c r="C180" s="10"/>
      <c r="D180" s="10"/>
      <c r="E180" s="10"/>
      <c r="F180" s="10"/>
      <c r="G180" s="10"/>
      <c r="H180" s="10"/>
      <c r="I180" s="10"/>
      <c r="J180" s="10"/>
      <c r="K180" s="105" t="s">
        <v>73</v>
      </c>
      <c r="L180" s="105"/>
      <c r="M180" s="15">
        <f>IF(M$2="","",M$2)</f>
        <v>6</v>
      </c>
      <c r="N180" s="92" t="s">
        <v>23</v>
      </c>
      <c r="O180" s="15">
        <f>IF(O$2="","",O$2)</f>
        <v>5</v>
      </c>
      <c r="P180" s="92" t="s">
        <v>19</v>
      </c>
      <c r="Q180" s="15" t="str">
        <f>IF(Q$2="","",Q$2)</f>
        <v/>
      </c>
      <c r="R180" s="92" t="s">
        <v>20</v>
      </c>
      <c r="U180" s="94"/>
      <c r="X180" s="17"/>
      <c r="Y180" s="6"/>
      <c r="Z180" s="6"/>
      <c r="AA180" s="6"/>
      <c r="AB180" s="5"/>
      <c r="AC180" s="5"/>
      <c r="AD180" s="5"/>
      <c r="AE180" s="33"/>
    </row>
    <row r="181" spans="2:31" ht="9.75" customHeight="1" x14ac:dyDescent="0.2">
      <c r="X181" s="17"/>
    </row>
    <row r="182" spans="2:31" ht="15" customHeight="1" x14ac:dyDescent="0.2">
      <c r="B182" s="112" t="s">
        <v>13</v>
      </c>
      <c r="C182" s="112"/>
      <c r="D182" s="112"/>
      <c r="E182" s="112"/>
      <c r="F182" s="112"/>
      <c r="G182" s="112"/>
      <c r="H182" s="112"/>
      <c r="I182" s="113" t="s">
        <v>50</v>
      </c>
      <c r="J182" s="113"/>
      <c r="K182" s="112" t="s">
        <v>14</v>
      </c>
      <c r="L182" s="112"/>
      <c r="M182" s="112"/>
      <c r="N182" s="112"/>
      <c r="O182" s="112"/>
      <c r="P182" s="112"/>
      <c r="Q182" s="112"/>
      <c r="R182" s="112"/>
      <c r="X182" s="17"/>
    </row>
    <row r="183" spans="2:31" s="3" customFormat="1" ht="25.5" customHeight="1" x14ac:dyDescent="0.2">
      <c r="B183" s="113" t="s">
        <v>11</v>
      </c>
      <c r="C183" s="113"/>
      <c r="D183" s="113"/>
      <c r="E183" s="113"/>
      <c r="F183" s="113"/>
      <c r="G183" s="113"/>
      <c r="H183" s="113"/>
      <c r="I183" s="113"/>
      <c r="J183" s="113"/>
      <c r="K183" s="113" t="s">
        <v>56</v>
      </c>
      <c r="L183" s="113"/>
      <c r="M183" s="113"/>
      <c r="N183" s="113"/>
      <c r="O183" s="113"/>
      <c r="P183" s="113"/>
      <c r="Q183" s="113"/>
      <c r="R183" s="113"/>
      <c r="U183" s="96"/>
      <c r="X183" s="17"/>
      <c r="Y183" s="6"/>
      <c r="Z183" s="6"/>
      <c r="AA183" s="6"/>
      <c r="AE183" s="33"/>
    </row>
    <row r="184" spans="2:31" s="3" customFormat="1" ht="15" customHeight="1" x14ac:dyDescent="0.2">
      <c r="B184" s="100" t="str">
        <f>IF(B$6="","",B$6)</f>
        <v/>
      </c>
      <c r="C184" s="100"/>
      <c r="D184" s="100"/>
      <c r="E184" s="100"/>
      <c r="F184" s="100"/>
      <c r="G184" s="100"/>
      <c r="H184" s="100"/>
      <c r="I184" s="111" t="str">
        <f>IF(I$6="","",I$6)</f>
        <v/>
      </c>
      <c r="J184" s="111"/>
      <c r="K184" s="100" t="str">
        <f>IF(K$6="","",K$6)</f>
        <v/>
      </c>
      <c r="L184" s="100"/>
      <c r="M184" s="100"/>
      <c r="N184" s="100"/>
      <c r="O184" s="100"/>
      <c r="P184" s="100"/>
      <c r="Q184" s="100"/>
      <c r="R184" s="100"/>
      <c r="U184" s="96"/>
      <c r="X184" s="17"/>
      <c r="Y184" s="6"/>
      <c r="Z184" s="6"/>
      <c r="AA184" s="6"/>
      <c r="AE184" s="33"/>
    </row>
    <row r="185" spans="2:31" s="3" customFormat="1" ht="29.25" customHeight="1" x14ac:dyDescent="0.2">
      <c r="B185" s="111" t="str">
        <f>IF(B$7="","",B$7)</f>
        <v/>
      </c>
      <c r="C185" s="111"/>
      <c r="D185" s="111"/>
      <c r="E185" s="111"/>
      <c r="F185" s="111"/>
      <c r="G185" s="111"/>
      <c r="H185" s="111"/>
      <c r="I185" s="111"/>
      <c r="J185" s="111"/>
      <c r="K185" s="111" t="str">
        <f>IF(K$7="","",K$7)</f>
        <v/>
      </c>
      <c r="L185" s="111"/>
      <c r="M185" s="111"/>
      <c r="N185" s="111"/>
      <c r="O185" s="111"/>
      <c r="P185" s="111"/>
      <c r="Q185" s="111"/>
      <c r="R185" s="111"/>
      <c r="U185" s="96"/>
      <c r="X185" s="17"/>
      <c r="Y185" s="6"/>
      <c r="Z185" s="6"/>
      <c r="AA185" s="6"/>
      <c r="AE185" s="33"/>
    </row>
    <row r="186" spans="2:31" s="3" customFormat="1" ht="6.75" customHeight="1" x14ac:dyDescent="0.2">
      <c r="J186" s="9"/>
      <c r="K186" s="9"/>
      <c r="L186" s="9"/>
      <c r="M186" s="9"/>
      <c r="N186" s="9"/>
      <c r="O186" s="9"/>
      <c r="P186" s="9"/>
      <c r="Q186" s="9"/>
      <c r="R186" s="9"/>
      <c r="U186" s="96"/>
      <c r="X186" s="17"/>
      <c r="Y186" s="6"/>
      <c r="Z186" s="6"/>
      <c r="AA186" s="6"/>
      <c r="AE186" s="33"/>
    </row>
    <row r="187" spans="2:31" s="3" customFormat="1" ht="30" customHeight="1" x14ac:dyDescent="0.2">
      <c r="B187" s="14"/>
      <c r="C187" s="14"/>
      <c r="D187" s="14"/>
      <c r="E187" s="14"/>
      <c r="F187" s="14"/>
      <c r="G187" s="14"/>
      <c r="H187" s="14"/>
      <c r="I187" s="14"/>
      <c r="J187" s="14"/>
      <c r="K187" s="16" t="s">
        <v>29</v>
      </c>
      <c r="L187" s="15" t="str">
        <f>IF(L$9="","",L$9)</f>
        <v/>
      </c>
      <c r="M187" s="100" t="s">
        <v>27</v>
      </c>
      <c r="N187" s="100"/>
      <c r="O187" s="100"/>
      <c r="P187" s="15">
        <v>6</v>
      </c>
      <c r="Q187" s="100" t="s">
        <v>28</v>
      </c>
      <c r="R187" s="100"/>
      <c r="U187" s="96"/>
      <c r="X187" s="17"/>
      <c r="Y187" s="6"/>
      <c r="Z187" s="6"/>
      <c r="AA187" s="6"/>
      <c r="AE187" s="33"/>
    </row>
    <row r="188" spans="2:31" s="3" customFormat="1" ht="20.25" customHeight="1" x14ac:dyDescent="0.2">
      <c r="B188" s="114" t="str">
        <f>B$10</f>
        <v>※学校名は正式名称で県立・市立など記入（国立・私立は不要）。特殊な文字には対応できません。</v>
      </c>
      <c r="C188" s="114"/>
      <c r="D188" s="114"/>
      <c r="E188" s="114"/>
      <c r="F188" s="114"/>
      <c r="G188" s="114"/>
      <c r="H188" s="114"/>
      <c r="I188" s="114"/>
      <c r="J188" s="114"/>
      <c r="K188" s="114"/>
      <c r="L188" s="114"/>
      <c r="M188" s="114"/>
      <c r="N188" s="114"/>
      <c r="O188" s="114"/>
      <c r="P188" s="114"/>
      <c r="Q188" s="114"/>
      <c r="R188" s="114"/>
      <c r="U188" s="96"/>
      <c r="X188" s="17"/>
      <c r="Y188" s="6"/>
      <c r="Z188" s="6"/>
      <c r="AA188" s="6"/>
      <c r="AE188" s="33"/>
    </row>
    <row r="189" spans="2:31" ht="15" customHeight="1" x14ac:dyDescent="0.15">
      <c r="B189" s="113" t="s">
        <v>24</v>
      </c>
      <c r="C189" s="115" t="s">
        <v>14</v>
      </c>
      <c r="D189" s="115"/>
      <c r="E189" s="116" t="s">
        <v>60</v>
      </c>
      <c r="F189" s="116"/>
      <c r="G189" s="116"/>
      <c r="H189" s="116"/>
      <c r="I189" s="116"/>
      <c r="J189" s="116" t="s">
        <v>9</v>
      </c>
      <c r="K189" s="116" t="s">
        <v>0</v>
      </c>
      <c r="L189" s="116"/>
      <c r="M189" s="116" t="s">
        <v>7</v>
      </c>
      <c r="N189" s="116"/>
      <c r="O189" s="116"/>
      <c r="P189" s="116"/>
      <c r="Q189" s="116"/>
      <c r="R189" s="116"/>
      <c r="S189" s="5"/>
      <c r="T189" s="5"/>
      <c r="U189" s="97"/>
      <c r="V189" s="5"/>
      <c r="W189" s="5"/>
      <c r="X189" s="17"/>
    </row>
    <row r="190" spans="2:31" s="3" customFormat="1" ht="31.5" customHeight="1" x14ac:dyDescent="0.2">
      <c r="B190" s="113"/>
      <c r="C190" s="116" t="s">
        <v>1</v>
      </c>
      <c r="D190" s="116"/>
      <c r="E190" s="116"/>
      <c r="F190" s="116"/>
      <c r="G190" s="116"/>
      <c r="H190" s="116"/>
      <c r="I190" s="116"/>
      <c r="J190" s="116"/>
      <c r="K190" s="116"/>
      <c r="L190" s="116"/>
      <c r="M190" s="116"/>
      <c r="N190" s="116"/>
      <c r="O190" s="116"/>
      <c r="P190" s="116"/>
      <c r="Q190" s="116"/>
      <c r="R190" s="116"/>
      <c r="U190" s="96"/>
      <c r="X190" s="17"/>
      <c r="Y190" s="6"/>
      <c r="Z190" s="6"/>
      <c r="AA190" s="6"/>
      <c r="AE190" s="33"/>
    </row>
    <row r="191" spans="2:31" ht="15" customHeight="1" x14ac:dyDescent="0.15">
      <c r="B191" s="113" t="s">
        <v>37</v>
      </c>
      <c r="C191" s="110" t="s">
        <v>10</v>
      </c>
      <c r="D191" s="110"/>
      <c r="E191" s="100" t="s">
        <v>149</v>
      </c>
      <c r="F191" s="100"/>
      <c r="G191" s="100"/>
      <c r="H191" s="100"/>
      <c r="I191" s="100"/>
      <c r="J191" s="100" t="s">
        <v>49</v>
      </c>
      <c r="K191" s="100" t="s">
        <v>12</v>
      </c>
      <c r="L191" s="100"/>
      <c r="M191" s="106" t="s">
        <v>57</v>
      </c>
      <c r="N191" s="106"/>
      <c r="O191" s="106"/>
      <c r="P191" s="106"/>
      <c r="Q191" s="106"/>
      <c r="R191" s="106"/>
      <c r="S191" s="5"/>
      <c r="T191" s="5"/>
      <c r="U191" s="97"/>
      <c r="V191" s="5"/>
      <c r="W191" s="5"/>
      <c r="X191" s="17"/>
    </row>
    <row r="192" spans="2:31" ht="31.5" customHeight="1" x14ac:dyDescent="0.2">
      <c r="B192" s="113"/>
      <c r="C192" s="111" t="s">
        <v>126</v>
      </c>
      <c r="D192" s="111"/>
      <c r="E192" s="100"/>
      <c r="F192" s="100"/>
      <c r="G192" s="100"/>
      <c r="H192" s="100"/>
      <c r="I192" s="100"/>
      <c r="J192" s="100"/>
      <c r="K192" s="100"/>
      <c r="L192" s="100"/>
      <c r="M192" s="16">
        <v>28</v>
      </c>
      <c r="N192" s="92" t="s">
        <v>23</v>
      </c>
      <c r="O192" s="16">
        <v>7</v>
      </c>
      <c r="P192" s="92" t="s">
        <v>19</v>
      </c>
      <c r="Q192" s="16">
        <v>7</v>
      </c>
      <c r="R192" s="92" t="s">
        <v>20</v>
      </c>
      <c r="S192" s="5"/>
      <c r="T192" s="5"/>
      <c r="U192" s="97" t="s">
        <v>59</v>
      </c>
      <c r="V192" s="5"/>
      <c r="W192" s="5"/>
      <c r="X192" s="17"/>
    </row>
    <row r="193" spans="2:24" ht="15" customHeight="1" x14ac:dyDescent="0.15">
      <c r="B193" s="100" t="str">
        <f>IF(C194="","",(P$187-1)*10+1)</f>
        <v/>
      </c>
      <c r="C193" s="102"/>
      <c r="D193" s="102"/>
      <c r="E193" s="103"/>
      <c r="F193" s="103"/>
      <c r="G193" s="103"/>
      <c r="H193" s="103"/>
      <c r="I193" s="103"/>
      <c r="J193" s="103"/>
      <c r="K193" s="100" t="str">
        <f>IF(J193="","",VLOOKUP(J193,X:Y,2,FALSE))</f>
        <v/>
      </c>
      <c r="L193" s="100"/>
      <c r="M193" s="101" t="s">
        <v>57</v>
      </c>
      <c r="N193" s="101"/>
      <c r="O193" s="101"/>
      <c r="P193" s="101"/>
      <c r="Q193" s="101"/>
      <c r="R193" s="101"/>
      <c r="S193" s="5"/>
      <c r="T193" s="5"/>
      <c r="U193" s="99" t="str">
        <f>IF(V194="","",IF(AND(V194&gt;=VLOOKUP(J193,X:AA,3,FALSE),V194&lt;=VLOOKUP(J193,X:AA,4,FALSE)),"","学年を確認してください"))</f>
        <v/>
      </c>
      <c r="V193" s="5"/>
      <c r="W193" s="5"/>
      <c r="X193" s="17"/>
    </row>
    <row r="194" spans="2:24" ht="26.25" customHeight="1" x14ac:dyDescent="0.2">
      <c r="B194" s="100"/>
      <c r="C194" s="104"/>
      <c r="D194" s="104"/>
      <c r="E194" s="103"/>
      <c r="F194" s="103"/>
      <c r="G194" s="103"/>
      <c r="H194" s="103"/>
      <c r="I194" s="103"/>
      <c r="J194" s="103"/>
      <c r="K194" s="100"/>
      <c r="L194" s="100"/>
      <c r="M194" s="20"/>
      <c r="N194" s="92" t="s">
        <v>23</v>
      </c>
      <c r="O194" s="20"/>
      <c r="P194" s="92" t="s">
        <v>19</v>
      </c>
      <c r="Q194" s="20"/>
      <c r="R194" s="92" t="s">
        <v>20</v>
      </c>
      <c r="S194" s="5">
        <f>IF(M194="元",1,M194)</f>
        <v>0</v>
      </c>
      <c r="T194" s="5">
        <f>IF(M193=" 昭和",S194-63,IF(M193=" 令和",S194+30,S194))</f>
        <v>0</v>
      </c>
      <c r="U194" s="99"/>
      <c r="V194" s="23" t="str">
        <f>IF(M194="","",M194*10000+O194*100+Q194)</f>
        <v/>
      </c>
      <c r="W194" s="5"/>
      <c r="X194" s="17"/>
    </row>
    <row r="195" spans="2:24" ht="15" customHeight="1" x14ac:dyDescent="0.15">
      <c r="B195" s="100" t="str">
        <f>IF(C196="","",(P$187-1)*10+2)</f>
        <v/>
      </c>
      <c r="C195" s="102"/>
      <c r="D195" s="102"/>
      <c r="E195" s="103"/>
      <c r="F195" s="103"/>
      <c r="G195" s="103"/>
      <c r="H195" s="103"/>
      <c r="I195" s="103"/>
      <c r="J195" s="103"/>
      <c r="K195" s="100" t="str">
        <f>IF(J195="","",VLOOKUP(J195,X:Y,2,FALSE))</f>
        <v/>
      </c>
      <c r="L195" s="100"/>
      <c r="M195" s="101" t="s">
        <v>57</v>
      </c>
      <c r="N195" s="101"/>
      <c r="O195" s="101"/>
      <c r="P195" s="101"/>
      <c r="Q195" s="101"/>
      <c r="R195" s="101"/>
      <c r="S195" s="5"/>
      <c r="T195" s="5"/>
      <c r="U195" s="99" t="str">
        <f t="shared" ref="U195" si="48">IF(V196="","",IF(AND(V196&gt;=VLOOKUP(J195,X:AA,3,FALSE),V196&lt;=VLOOKUP(J195,X:AA,4,FALSE)),"","学年を確認してください"))</f>
        <v/>
      </c>
      <c r="V195" s="5"/>
      <c r="W195" s="5"/>
      <c r="X195" s="17"/>
    </row>
    <row r="196" spans="2:24" ht="26.25" customHeight="1" x14ac:dyDescent="0.2">
      <c r="B196" s="100"/>
      <c r="C196" s="104"/>
      <c r="D196" s="104"/>
      <c r="E196" s="103"/>
      <c r="F196" s="103"/>
      <c r="G196" s="103"/>
      <c r="H196" s="103"/>
      <c r="I196" s="103"/>
      <c r="J196" s="103"/>
      <c r="K196" s="100"/>
      <c r="L196" s="100"/>
      <c r="M196" s="20"/>
      <c r="N196" s="92" t="s">
        <v>23</v>
      </c>
      <c r="O196" s="20"/>
      <c r="P196" s="92" t="s">
        <v>19</v>
      </c>
      <c r="Q196" s="20"/>
      <c r="R196" s="92" t="s">
        <v>20</v>
      </c>
      <c r="S196" s="5">
        <f>IF(M196="元",1,M196)</f>
        <v>0</v>
      </c>
      <c r="T196" s="5">
        <f>IF(M195=" 昭和",S196-63,IF(M195=" 令和",S196+30,S196))</f>
        <v>0</v>
      </c>
      <c r="U196" s="99"/>
      <c r="V196" s="23" t="str">
        <f>IF(M196="","",M196*10000+O196*100+Q196)</f>
        <v/>
      </c>
      <c r="W196" s="5"/>
      <c r="X196" s="17"/>
    </row>
    <row r="197" spans="2:24" ht="15" customHeight="1" x14ac:dyDescent="0.15">
      <c r="B197" s="100" t="str">
        <f>IF(C198="","",(P$187-1)*10+3)</f>
        <v/>
      </c>
      <c r="C197" s="102"/>
      <c r="D197" s="102"/>
      <c r="E197" s="103"/>
      <c r="F197" s="103"/>
      <c r="G197" s="103"/>
      <c r="H197" s="103"/>
      <c r="I197" s="103"/>
      <c r="J197" s="103"/>
      <c r="K197" s="100" t="str">
        <f>IF(J197="","",VLOOKUP(J197,X:Y,2,FALSE))</f>
        <v/>
      </c>
      <c r="L197" s="100"/>
      <c r="M197" s="101" t="s">
        <v>57</v>
      </c>
      <c r="N197" s="101"/>
      <c r="O197" s="101"/>
      <c r="P197" s="101"/>
      <c r="Q197" s="101"/>
      <c r="R197" s="101"/>
      <c r="S197" s="5"/>
      <c r="T197" s="5"/>
      <c r="U197" s="99" t="str">
        <f t="shared" ref="U197" si="49">IF(V198="","",IF(AND(V198&gt;=VLOOKUP(J197,X:AA,3,FALSE),V198&lt;=VLOOKUP(J197,X:AA,4,FALSE)),"","学年を確認してください"))</f>
        <v/>
      </c>
      <c r="V197" s="5"/>
      <c r="W197" s="5"/>
      <c r="X197" s="17"/>
    </row>
    <row r="198" spans="2:24" ht="26.25" customHeight="1" x14ac:dyDescent="0.2">
      <c r="B198" s="100"/>
      <c r="C198" s="104"/>
      <c r="D198" s="104"/>
      <c r="E198" s="103"/>
      <c r="F198" s="103"/>
      <c r="G198" s="103"/>
      <c r="H198" s="103"/>
      <c r="I198" s="103"/>
      <c r="J198" s="103"/>
      <c r="K198" s="100"/>
      <c r="L198" s="100"/>
      <c r="M198" s="20"/>
      <c r="N198" s="92" t="s">
        <v>23</v>
      </c>
      <c r="O198" s="20"/>
      <c r="P198" s="92" t="s">
        <v>19</v>
      </c>
      <c r="Q198" s="20"/>
      <c r="R198" s="92" t="s">
        <v>20</v>
      </c>
      <c r="S198" s="5">
        <f>IF(M198="元",1,M198)</f>
        <v>0</v>
      </c>
      <c r="T198" s="5">
        <f>IF(M197=" 昭和",S198-63,IF(M197=" 令和",S198+30,S198))</f>
        <v>0</v>
      </c>
      <c r="U198" s="99"/>
      <c r="V198" s="23" t="str">
        <f>IF(M198="","",M198*10000+O198*100+Q198)</f>
        <v/>
      </c>
      <c r="W198" s="5"/>
      <c r="X198" s="17"/>
    </row>
    <row r="199" spans="2:24" ht="15" customHeight="1" x14ac:dyDescent="0.15">
      <c r="B199" s="100" t="str">
        <f>IF(C200="","",(P$187-1)*10+4)</f>
        <v/>
      </c>
      <c r="C199" s="102"/>
      <c r="D199" s="102"/>
      <c r="E199" s="103"/>
      <c r="F199" s="103"/>
      <c r="G199" s="103"/>
      <c r="H199" s="103"/>
      <c r="I199" s="103"/>
      <c r="J199" s="103"/>
      <c r="K199" s="100" t="str">
        <f>IF(J199="","",VLOOKUP(J199,X:Y,2,FALSE))</f>
        <v/>
      </c>
      <c r="L199" s="100"/>
      <c r="M199" s="101" t="s">
        <v>57</v>
      </c>
      <c r="N199" s="101"/>
      <c r="O199" s="101"/>
      <c r="P199" s="101"/>
      <c r="Q199" s="101"/>
      <c r="R199" s="101"/>
      <c r="S199" s="5"/>
      <c r="T199" s="5"/>
      <c r="U199" s="99" t="str">
        <f t="shared" ref="U199" si="50">IF(V200="","",IF(AND(V200&gt;=VLOOKUP(J199,X:AA,3,FALSE),V200&lt;=VLOOKUP(J199,X:AA,4,FALSE)),"","学年を確認してください"))</f>
        <v/>
      </c>
      <c r="V199" s="5"/>
      <c r="W199" s="5"/>
      <c r="X199" s="17"/>
    </row>
    <row r="200" spans="2:24" ht="26.25" customHeight="1" x14ac:dyDescent="0.2">
      <c r="B200" s="100"/>
      <c r="C200" s="104"/>
      <c r="D200" s="104"/>
      <c r="E200" s="103"/>
      <c r="F200" s="103"/>
      <c r="G200" s="103"/>
      <c r="H200" s="103"/>
      <c r="I200" s="103"/>
      <c r="J200" s="103"/>
      <c r="K200" s="100"/>
      <c r="L200" s="100"/>
      <c r="M200" s="20"/>
      <c r="N200" s="92" t="s">
        <v>23</v>
      </c>
      <c r="O200" s="20"/>
      <c r="P200" s="92" t="s">
        <v>19</v>
      </c>
      <c r="Q200" s="20"/>
      <c r="R200" s="92" t="s">
        <v>20</v>
      </c>
      <c r="S200" s="5">
        <f>IF(M200="元",1,M200)</f>
        <v>0</v>
      </c>
      <c r="T200" s="5">
        <f>IF(M199=" 昭和",S200-63,IF(M199=" 令和",S200+30,S200))</f>
        <v>0</v>
      </c>
      <c r="U200" s="99"/>
      <c r="V200" s="23" t="str">
        <f>IF(M200="","",M200*10000+O200*100+Q200)</f>
        <v/>
      </c>
      <c r="W200" s="5"/>
      <c r="X200" s="17"/>
    </row>
    <row r="201" spans="2:24" ht="15" customHeight="1" x14ac:dyDescent="0.15">
      <c r="B201" s="100" t="str">
        <f>IF(C202="","",(P$187-1)*10+5)</f>
        <v/>
      </c>
      <c r="C201" s="102"/>
      <c r="D201" s="102"/>
      <c r="E201" s="103"/>
      <c r="F201" s="103"/>
      <c r="G201" s="103"/>
      <c r="H201" s="103"/>
      <c r="I201" s="103"/>
      <c r="J201" s="103"/>
      <c r="K201" s="100" t="str">
        <f>IF(J201="","",VLOOKUP(J201,X:Y,2,FALSE))</f>
        <v/>
      </c>
      <c r="L201" s="100"/>
      <c r="M201" s="101" t="s">
        <v>57</v>
      </c>
      <c r="N201" s="101"/>
      <c r="O201" s="101"/>
      <c r="P201" s="101"/>
      <c r="Q201" s="101"/>
      <c r="R201" s="101"/>
      <c r="S201" s="5"/>
      <c r="T201" s="5"/>
      <c r="U201" s="99" t="str">
        <f t="shared" ref="U201" si="51">IF(V202="","",IF(AND(V202&gt;=VLOOKUP(J201,X:AA,3,FALSE),V202&lt;=VLOOKUP(J201,X:AA,4,FALSE)),"","学年を確認してください"))</f>
        <v/>
      </c>
      <c r="V201" s="5"/>
      <c r="W201" s="5"/>
      <c r="X201" s="17"/>
    </row>
    <row r="202" spans="2:24" ht="26.25" customHeight="1" x14ac:dyDescent="0.2">
      <c r="B202" s="100"/>
      <c r="C202" s="104"/>
      <c r="D202" s="104"/>
      <c r="E202" s="103"/>
      <c r="F202" s="103"/>
      <c r="G202" s="103"/>
      <c r="H202" s="103"/>
      <c r="I202" s="103"/>
      <c r="J202" s="103"/>
      <c r="K202" s="100"/>
      <c r="L202" s="100"/>
      <c r="M202" s="20"/>
      <c r="N202" s="92" t="s">
        <v>23</v>
      </c>
      <c r="O202" s="20"/>
      <c r="P202" s="92" t="s">
        <v>19</v>
      </c>
      <c r="Q202" s="20"/>
      <c r="R202" s="92" t="s">
        <v>20</v>
      </c>
      <c r="S202" s="5">
        <f>IF(M202="元",1,M202)</f>
        <v>0</v>
      </c>
      <c r="T202" s="5">
        <f>IF(M201=" 昭和",S202-63,IF(M201=" 令和",S202+30,S202))</f>
        <v>0</v>
      </c>
      <c r="U202" s="99"/>
      <c r="V202" s="23" t="str">
        <f>IF(M202="","",M202*10000+O202*100+Q202)</f>
        <v/>
      </c>
      <c r="W202" s="5"/>
      <c r="X202" s="17"/>
    </row>
    <row r="203" spans="2:24" ht="15" customHeight="1" x14ac:dyDescent="0.15">
      <c r="B203" s="100" t="str">
        <f>IF(C204="","",(P$187-1)*10+6)</f>
        <v/>
      </c>
      <c r="C203" s="102"/>
      <c r="D203" s="102"/>
      <c r="E203" s="103"/>
      <c r="F203" s="103"/>
      <c r="G203" s="103"/>
      <c r="H203" s="103"/>
      <c r="I203" s="103"/>
      <c r="J203" s="103"/>
      <c r="K203" s="100" t="str">
        <f>IF(J203="","",VLOOKUP(J203,X:Y,2,FALSE))</f>
        <v/>
      </c>
      <c r="L203" s="100"/>
      <c r="M203" s="101" t="s">
        <v>57</v>
      </c>
      <c r="N203" s="101"/>
      <c r="O203" s="101"/>
      <c r="P203" s="101"/>
      <c r="Q203" s="101"/>
      <c r="R203" s="101"/>
      <c r="S203" s="5"/>
      <c r="T203" s="5"/>
      <c r="U203" s="99" t="str">
        <f t="shared" ref="U203" si="52">IF(V204="","",IF(AND(V204&gt;=VLOOKUP(J203,X:AA,3,FALSE),V204&lt;=VLOOKUP(J203,X:AA,4,FALSE)),"","学年を確認してください"))</f>
        <v/>
      </c>
      <c r="V203" s="5"/>
      <c r="W203" s="5"/>
      <c r="X203" s="17"/>
    </row>
    <row r="204" spans="2:24" ht="26.25" customHeight="1" x14ac:dyDescent="0.2">
      <c r="B204" s="100"/>
      <c r="C204" s="104"/>
      <c r="D204" s="104"/>
      <c r="E204" s="103"/>
      <c r="F204" s="103"/>
      <c r="G204" s="103"/>
      <c r="H204" s="103"/>
      <c r="I204" s="103"/>
      <c r="J204" s="103"/>
      <c r="K204" s="100"/>
      <c r="L204" s="100"/>
      <c r="M204" s="20"/>
      <c r="N204" s="92" t="s">
        <v>23</v>
      </c>
      <c r="O204" s="20"/>
      <c r="P204" s="92" t="s">
        <v>19</v>
      </c>
      <c r="Q204" s="20"/>
      <c r="R204" s="92" t="s">
        <v>20</v>
      </c>
      <c r="S204" s="5">
        <f>IF(M204="元",1,M204)</f>
        <v>0</v>
      </c>
      <c r="T204" s="5">
        <f>IF(M203=" 昭和",S204-63,IF(M203=" 令和",S204+30,S204))</f>
        <v>0</v>
      </c>
      <c r="U204" s="99"/>
      <c r="V204" s="23" t="str">
        <f>IF(M204="","",M204*10000+O204*100+Q204)</f>
        <v/>
      </c>
      <c r="W204" s="5"/>
      <c r="X204" s="5"/>
    </row>
    <row r="205" spans="2:24" ht="15" customHeight="1" x14ac:dyDescent="0.15">
      <c r="B205" s="100" t="str">
        <f>IF(C206="","",(P$187-1)*10+7)</f>
        <v/>
      </c>
      <c r="C205" s="102"/>
      <c r="D205" s="102"/>
      <c r="E205" s="103"/>
      <c r="F205" s="103"/>
      <c r="G205" s="103"/>
      <c r="H205" s="103"/>
      <c r="I205" s="103"/>
      <c r="J205" s="103"/>
      <c r="K205" s="100" t="str">
        <f>IF(J205="","",VLOOKUP(J205,X:Y,2,FALSE))</f>
        <v/>
      </c>
      <c r="L205" s="100"/>
      <c r="M205" s="101" t="s">
        <v>57</v>
      </c>
      <c r="N205" s="101"/>
      <c r="O205" s="101"/>
      <c r="P205" s="101"/>
      <c r="Q205" s="101"/>
      <c r="R205" s="101"/>
      <c r="S205" s="5"/>
      <c r="T205" s="5"/>
      <c r="U205" s="99" t="str">
        <f t="shared" ref="U205" si="53">IF(V206="","",IF(AND(V206&gt;=VLOOKUP(J205,X:AA,3,FALSE),V206&lt;=VLOOKUP(J205,X:AA,4,FALSE)),"","学年を確認してください"))</f>
        <v/>
      </c>
      <c r="V205" s="5"/>
      <c r="W205" s="5"/>
      <c r="X205" s="5"/>
    </row>
    <row r="206" spans="2:24" ht="26.25" customHeight="1" x14ac:dyDescent="0.2">
      <c r="B206" s="100"/>
      <c r="C206" s="104"/>
      <c r="D206" s="104"/>
      <c r="E206" s="103"/>
      <c r="F206" s="103"/>
      <c r="G206" s="103"/>
      <c r="H206" s="103"/>
      <c r="I206" s="103"/>
      <c r="J206" s="103"/>
      <c r="K206" s="100"/>
      <c r="L206" s="100"/>
      <c r="M206" s="20"/>
      <c r="N206" s="92" t="s">
        <v>23</v>
      </c>
      <c r="O206" s="20"/>
      <c r="P206" s="92" t="s">
        <v>19</v>
      </c>
      <c r="Q206" s="20"/>
      <c r="R206" s="92" t="s">
        <v>20</v>
      </c>
      <c r="S206" s="5">
        <f>IF(M206="元",1,M206)</f>
        <v>0</v>
      </c>
      <c r="T206" s="5">
        <f>IF(M205=" 昭和",S206-63,IF(M205=" 令和",S206+30,S206))</f>
        <v>0</v>
      </c>
      <c r="U206" s="99"/>
      <c r="V206" s="23" t="str">
        <f>IF(M206="","",M206*10000+O206*100+Q206)</f>
        <v/>
      </c>
      <c r="W206" s="5"/>
      <c r="X206" s="5"/>
    </row>
    <row r="207" spans="2:24" ht="15" customHeight="1" x14ac:dyDescent="0.15">
      <c r="B207" s="100" t="str">
        <f>IF(C208="","",(P$187-1)*10+8)</f>
        <v/>
      </c>
      <c r="C207" s="102"/>
      <c r="D207" s="102"/>
      <c r="E207" s="103"/>
      <c r="F207" s="103"/>
      <c r="G207" s="103"/>
      <c r="H207" s="103"/>
      <c r="I207" s="103"/>
      <c r="J207" s="103"/>
      <c r="K207" s="100" t="str">
        <f>IF(J207="","",VLOOKUP(J207,X:Y,2,FALSE))</f>
        <v/>
      </c>
      <c r="L207" s="100"/>
      <c r="M207" s="101" t="s">
        <v>57</v>
      </c>
      <c r="N207" s="101"/>
      <c r="O207" s="101"/>
      <c r="P207" s="101"/>
      <c r="Q207" s="101"/>
      <c r="R207" s="101"/>
      <c r="S207" s="5"/>
      <c r="T207" s="5"/>
      <c r="U207" s="99" t="str">
        <f t="shared" ref="U207" si="54">IF(V208="","",IF(AND(V208&gt;=VLOOKUP(J207,X:AA,3,FALSE),V208&lt;=VLOOKUP(J207,X:AA,4,FALSE)),"","学年を確認してください"))</f>
        <v/>
      </c>
      <c r="V207" s="5"/>
      <c r="W207" s="5"/>
      <c r="X207" s="5"/>
    </row>
    <row r="208" spans="2:24" ht="26.25" customHeight="1" x14ac:dyDescent="0.2">
      <c r="B208" s="100"/>
      <c r="C208" s="104"/>
      <c r="D208" s="104"/>
      <c r="E208" s="103"/>
      <c r="F208" s="103"/>
      <c r="G208" s="103"/>
      <c r="H208" s="103"/>
      <c r="I208" s="103"/>
      <c r="J208" s="103"/>
      <c r="K208" s="100"/>
      <c r="L208" s="100"/>
      <c r="M208" s="20"/>
      <c r="N208" s="92" t="s">
        <v>23</v>
      </c>
      <c r="O208" s="20"/>
      <c r="P208" s="92" t="s">
        <v>19</v>
      </c>
      <c r="Q208" s="20"/>
      <c r="R208" s="92" t="s">
        <v>20</v>
      </c>
      <c r="S208" s="5">
        <f>IF(M208="元",1,M208)</f>
        <v>0</v>
      </c>
      <c r="T208" s="5">
        <f>IF(M207=" 昭和",S208-63,IF(M207=" 令和",S208+30,S208))</f>
        <v>0</v>
      </c>
      <c r="U208" s="99"/>
      <c r="V208" s="23" t="str">
        <f>IF(M208="","",M208*10000+O208*100+Q208)</f>
        <v/>
      </c>
      <c r="W208" s="5"/>
      <c r="X208" s="5"/>
    </row>
    <row r="209" spans="2:31" ht="15" customHeight="1" x14ac:dyDescent="0.15">
      <c r="B209" s="100" t="str">
        <f>IF(C210="","",(P$187-1)*10+9)</f>
        <v/>
      </c>
      <c r="C209" s="102"/>
      <c r="D209" s="102"/>
      <c r="E209" s="103"/>
      <c r="F209" s="103"/>
      <c r="G209" s="103"/>
      <c r="H209" s="103"/>
      <c r="I209" s="103"/>
      <c r="J209" s="103"/>
      <c r="K209" s="100" t="str">
        <f>IF(J209="","",VLOOKUP(J209,X:Y,2,FALSE))</f>
        <v/>
      </c>
      <c r="L209" s="100"/>
      <c r="M209" s="101" t="s">
        <v>57</v>
      </c>
      <c r="N209" s="101"/>
      <c r="O209" s="101"/>
      <c r="P209" s="101"/>
      <c r="Q209" s="101"/>
      <c r="R209" s="101"/>
      <c r="S209" s="5"/>
      <c r="T209" s="5"/>
      <c r="U209" s="99" t="str">
        <f t="shared" ref="U209" si="55">IF(V210="","",IF(AND(V210&gt;=VLOOKUP(J209,X:AA,3,FALSE),V210&lt;=VLOOKUP(J209,X:AA,4,FALSE)),"","学年を確認してください"))</f>
        <v/>
      </c>
      <c r="V209" s="5"/>
      <c r="W209" s="5"/>
      <c r="X209" s="5"/>
    </row>
    <row r="210" spans="2:31" ht="26.25" customHeight="1" x14ac:dyDescent="0.2">
      <c r="B210" s="100"/>
      <c r="C210" s="104"/>
      <c r="D210" s="104"/>
      <c r="E210" s="103"/>
      <c r="F210" s="103"/>
      <c r="G210" s="103"/>
      <c r="H210" s="103"/>
      <c r="I210" s="103"/>
      <c r="J210" s="103"/>
      <c r="K210" s="100"/>
      <c r="L210" s="100"/>
      <c r="M210" s="20"/>
      <c r="N210" s="92" t="s">
        <v>23</v>
      </c>
      <c r="O210" s="20"/>
      <c r="P210" s="92" t="s">
        <v>19</v>
      </c>
      <c r="Q210" s="20"/>
      <c r="R210" s="92" t="s">
        <v>20</v>
      </c>
      <c r="S210" s="5">
        <f>IF(M210="元",1,M210)</f>
        <v>0</v>
      </c>
      <c r="T210" s="5">
        <f>IF(M209=" 昭和",S210-63,IF(M209=" 令和",S210+30,S210))</f>
        <v>0</v>
      </c>
      <c r="U210" s="99"/>
      <c r="V210" s="23" t="str">
        <f>IF(M210="","",M210*10000+O210*100+Q210)</f>
        <v/>
      </c>
      <c r="W210" s="5"/>
      <c r="X210" s="5"/>
    </row>
    <row r="211" spans="2:31" ht="15" customHeight="1" x14ac:dyDescent="0.15">
      <c r="B211" s="100" t="str">
        <f>IF(C212="","",(P$187-1)*10+10)</f>
        <v/>
      </c>
      <c r="C211" s="102"/>
      <c r="D211" s="102"/>
      <c r="E211" s="103"/>
      <c r="F211" s="103"/>
      <c r="G211" s="103"/>
      <c r="H211" s="103"/>
      <c r="I211" s="103"/>
      <c r="J211" s="103"/>
      <c r="K211" s="100" t="str">
        <f>IF(J211="","",VLOOKUP(J211,X:Y,2,FALSE))</f>
        <v/>
      </c>
      <c r="L211" s="100"/>
      <c r="M211" s="101" t="s">
        <v>57</v>
      </c>
      <c r="N211" s="101"/>
      <c r="O211" s="101"/>
      <c r="P211" s="101"/>
      <c r="Q211" s="101"/>
      <c r="R211" s="101"/>
      <c r="S211" s="5"/>
      <c r="T211" s="5"/>
      <c r="U211" s="99" t="str">
        <f t="shared" ref="U211" si="56">IF(V212="","",IF(AND(V212&gt;=VLOOKUP(J211,X:AA,3,FALSE),V212&lt;=VLOOKUP(J211,X:AA,4,FALSE)),"","学年を確認してください"))</f>
        <v/>
      </c>
      <c r="V211" s="5"/>
      <c r="W211" s="5"/>
      <c r="X211" s="5"/>
    </row>
    <row r="212" spans="2:31" ht="26.25" customHeight="1" x14ac:dyDescent="0.2">
      <c r="B212" s="100"/>
      <c r="C212" s="104"/>
      <c r="D212" s="104"/>
      <c r="E212" s="103"/>
      <c r="F212" s="103"/>
      <c r="G212" s="103"/>
      <c r="H212" s="103"/>
      <c r="I212" s="103"/>
      <c r="J212" s="103"/>
      <c r="K212" s="100"/>
      <c r="L212" s="100"/>
      <c r="M212" s="20"/>
      <c r="N212" s="92" t="s">
        <v>23</v>
      </c>
      <c r="O212" s="20"/>
      <c r="P212" s="92" t="s">
        <v>19</v>
      </c>
      <c r="Q212" s="20"/>
      <c r="R212" s="92" t="s">
        <v>20</v>
      </c>
      <c r="S212" s="5">
        <f>IF(M212="元",1,M212)</f>
        <v>0</v>
      </c>
      <c r="T212" s="5">
        <f>IF(M211=" 昭和",S212-63,IF(M211=" 令和",S212+30,S212))</f>
        <v>0</v>
      </c>
      <c r="U212" s="99"/>
      <c r="V212" s="23" t="str">
        <f>IF(M212="","",M212*10000+O212*100+Q212)</f>
        <v/>
      </c>
      <c r="W212" s="5"/>
      <c r="X212" s="5"/>
    </row>
    <row r="213" spans="2:31" s="2" customFormat="1" ht="30" customHeight="1" x14ac:dyDescent="0.2">
      <c r="B213" s="117" t="str">
        <f>AB$1</f>
        <v>七夕そろばんワールド２０２４ ＯＮＬＩＮＥ 参加申込用紙</v>
      </c>
      <c r="C213" s="117"/>
      <c r="D213" s="117"/>
      <c r="E213" s="117"/>
      <c r="F213" s="117"/>
      <c r="G213" s="117"/>
      <c r="H213" s="117"/>
      <c r="I213" s="117"/>
      <c r="J213" s="117"/>
      <c r="K213" s="117"/>
      <c r="L213" s="117"/>
      <c r="M213" s="117"/>
      <c r="N213" s="117"/>
      <c r="O213" s="117"/>
      <c r="P213" s="117"/>
      <c r="Q213" s="117"/>
      <c r="R213" s="117"/>
      <c r="U213" s="94"/>
      <c r="X213" s="17"/>
      <c r="Y213" s="6"/>
      <c r="Z213" s="6"/>
      <c r="AA213" s="6"/>
      <c r="AB213" s="5"/>
      <c r="AC213" s="5"/>
      <c r="AD213" s="5"/>
      <c r="AE213" s="33"/>
    </row>
    <row r="214" spans="2:31" s="2" customFormat="1" ht="16.5" customHeight="1" x14ac:dyDescent="0.2">
      <c r="B214" s="10"/>
      <c r="C214" s="10"/>
      <c r="D214" s="10"/>
      <c r="E214" s="10"/>
      <c r="F214" s="10"/>
      <c r="G214" s="10"/>
      <c r="H214" s="10"/>
      <c r="I214" s="10"/>
      <c r="J214" s="10"/>
      <c r="K214" s="105" t="s">
        <v>73</v>
      </c>
      <c r="L214" s="105"/>
      <c r="M214" s="15">
        <f>IF(M$2="","",M$2)</f>
        <v>6</v>
      </c>
      <c r="N214" s="92" t="s">
        <v>23</v>
      </c>
      <c r="O214" s="15">
        <f>IF(O$2="","",O$2)</f>
        <v>5</v>
      </c>
      <c r="P214" s="92" t="s">
        <v>19</v>
      </c>
      <c r="Q214" s="15" t="str">
        <f>IF(Q$2="","",Q$2)</f>
        <v/>
      </c>
      <c r="R214" s="92" t="s">
        <v>20</v>
      </c>
      <c r="U214" s="94"/>
      <c r="X214" s="17"/>
      <c r="Y214" s="6"/>
      <c r="Z214" s="6"/>
      <c r="AA214" s="6"/>
      <c r="AB214" s="5"/>
      <c r="AC214" s="5"/>
      <c r="AD214" s="5"/>
      <c r="AE214" s="33"/>
    </row>
    <row r="215" spans="2:31" ht="9.75" customHeight="1" x14ac:dyDescent="0.2">
      <c r="X215" s="17"/>
    </row>
    <row r="216" spans="2:31" ht="15" customHeight="1" x14ac:dyDescent="0.2">
      <c r="B216" s="112" t="s">
        <v>13</v>
      </c>
      <c r="C216" s="112"/>
      <c r="D216" s="112"/>
      <c r="E216" s="112"/>
      <c r="F216" s="112"/>
      <c r="G216" s="112"/>
      <c r="H216" s="112"/>
      <c r="I216" s="113" t="s">
        <v>50</v>
      </c>
      <c r="J216" s="113"/>
      <c r="K216" s="112" t="s">
        <v>14</v>
      </c>
      <c r="L216" s="112"/>
      <c r="M216" s="112"/>
      <c r="N216" s="112"/>
      <c r="O216" s="112"/>
      <c r="P216" s="112"/>
      <c r="Q216" s="112"/>
      <c r="R216" s="112"/>
      <c r="X216" s="17"/>
    </row>
    <row r="217" spans="2:31" s="3" customFormat="1" ht="25.5" customHeight="1" x14ac:dyDescent="0.2">
      <c r="B217" s="113" t="s">
        <v>11</v>
      </c>
      <c r="C217" s="113"/>
      <c r="D217" s="113"/>
      <c r="E217" s="113"/>
      <c r="F217" s="113"/>
      <c r="G217" s="113"/>
      <c r="H217" s="113"/>
      <c r="I217" s="113"/>
      <c r="J217" s="113"/>
      <c r="K217" s="113" t="s">
        <v>56</v>
      </c>
      <c r="L217" s="113"/>
      <c r="M217" s="113"/>
      <c r="N217" s="113"/>
      <c r="O217" s="113"/>
      <c r="P217" s="113"/>
      <c r="Q217" s="113"/>
      <c r="R217" s="113"/>
      <c r="U217" s="96"/>
      <c r="X217" s="17"/>
      <c r="Y217" s="6"/>
      <c r="Z217" s="6"/>
      <c r="AA217" s="6"/>
      <c r="AE217" s="33"/>
    </row>
    <row r="218" spans="2:31" s="3" customFormat="1" ht="15" customHeight="1" x14ac:dyDescent="0.2">
      <c r="B218" s="100" t="str">
        <f>IF(B$6="","",B$6)</f>
        <v/>
      </c>
      <c r="C218" s="100"/>
      <c r="D218" s="100"/>
      <c r="E218" s="100"/>
      <c r="F218" s="100"/>
      <c r="G218" s="100"/>
      <c r="H218" s="100"/>
      <c r="I218" s="111" t="str">
        <f>IF(I$6="","",I$6)</f>
        <v/>
      </c>
      <c r="J218" s="111"/>
      <c r="K218" s="100" t="str">
        <f>IF(K$6="","",K$6)</f>
        <v/>
      </c>
      <c r="L218" s="100"/>
      <c r="M218" s="100"/>
      <c r="N218" s="100"/>
      <c r="O218" s="100"/>
      <c r="P218" s="100"/>
      <c r="Q218" s="100"/>
      <c r="R218" s="100"/>
      <c r="U218" s="96"/>
      <c r="X218" s="17"/>
      <c r="Y218" s="6"/>
      <c r="Z218" s="6"/>
      <c r="AA218" s="6"/>
      <c r="AE218" s="33"/>
    </row>
    <row r="219" spans="2:31" s="3" customFormat="1" ht="29.25" customHeight="1" x14ac:dyDescent="0.2">
      <c r="B219" s="111" t="str">
        <f>IF(B$7="","",B$7)</f>
        <v/>
      </c>
      <c r="C219" s="111"/>
      <c r="D219" s="111"/>
      <c r="E219" s="111"/>
      <c r="F219" s="111"/>
      <c r="G219" s="111"/>
      <c r="H219" s="111"/>
      <c r="I219" s="111"/>
      <c r="J219" s="111"/>
      <c r="K219" s="111" t="str">
        <f>IF(K$7="","",K$7)</f>
        <v/>
      </c>
      <c r="L219" s="111"/>
      <c r="M219" s="111"/>
      <c r="N219" s="111"/>
      <c r="O219" s="111"/>
      <c r="P219" s="111"/>
      <c r="Q219" s="111"/>
      <c r="R219" s="111"/>
      <c r="U219" s="96"/>
      <c r="X219" s="17"/>
      <c r="Y219" s="6"/>
      <c r="Z219" s="6"/>
      <c r="AA219" s="6"/>
      <c r="AE219" s="33"/>
    </row>
    <row r="220" spans="2:31" s="3" customFormat="1" ht="6.75" customHeight="1" x14ac:dyDescent="0.2">
      <c r="J220" s="9"/>
      <c r="K220" s="9"/>
      <c r="L220" s="9"/>
      <c r="M220" s="9"/>
      <c r="N220" s="9"/>
      <c r="O220" s="9"/>
      <c r="P220" s="9"/>
      <c r="Q220" s="9"/>
      <c r="R220" s="9"/>
      <c r="U220" s="96"/>
      <c r="X220" s="17"/>
      <c r="Y220" s="6"/>
      <c r="Z220" s="6"/>
      <c r="AA220" s="6"/>
      <c r="AE220" s="33"/>
    </row>
    <row r="221" spans="2:31" s="3" customFormat="1" ht="30" customHeight="1" x14ac:dyDescent="0.2">
      <c r="B221" s="14"/>
      <c r="C221" s="14"/>
      <c r="D221" s="14"/>
      <c r="E221" s="14"/>
      <c r="F221" s="14"/>
      <c r="G221" s="14"/>
      <c r="H221" s="14"/>
      <c r="I221" s="14"/>
      <c r="J221" s="14"/>
      <c r="K221" s="16" t="s">
        <v>29</v>
      </c>
      <c r="L221" s="15" t="str">
        <f>IF(L$9="","",L$9)</f>
        <v/>
      </c>
      <c r="M221" s="100" t="s">
        <v>27</v>
      </c>
      <c r="N221" s="100"/>
      <c r="O221" s="100"/>
      <c r="P221" s="15">
        <v>7</v>
      </c>
      <c r="Q221" s="100" t="s">
        <v>28</v>
      </c>
      <c r="R221" s="100"/>
      <c r="U221" s="96"/>
      <c r="X221" s="17"/>
      <c r="Y221" s="6"/>
      <c r="Z221" s="6"/>
      <c r="AA221" s="6"/>
      <c r="AE221" s="33"/>
    </row>
    <row r="222" spans="2:31" s="3" customFormat="1" ht="20.25" customHeight="1" x14ac:dyDescent="0.2">
      <c r="B222" s="114" t="str">
        <f>B$10</f>
        <v>※学校名は正式名称で県立・市立など記入（国立・私立は不要）。特殊な文字には対応できません。</v>
      </c>
      <c r="C222" s="114"/>
      <c r="D222" s="114"/>
      <c r="E222" s="114"/>
      <c r="F222" s="114"/>
      <c r="G222" s="114"/>
      <c r="H222" s="114"/>
      <c r="I222" s="114"/>
      <c r="J222" s="114"/>
      <c r="K222" s="114"/>
      <c r="L222" s="114"/>
      <c r="M222" s="114"/>
      <c r="N222" s="114"/>
      <c r="O222" s="114"/>
      <c r="P222" s="114"/>
      <c r="Q222" s="114"/>
      <c r="R222" s="114"/>
      <c r="U222" s="96"/>
      <c r="X222" s="17"/>
      <c r="Y222" s="6"/>
      <c r="Z222" s="6"/>
      <c r="AA222" s="6"/>
      <c r="AE222" s="33"/>
    </row>
    <row r="223" spans="2:31" ht="15" customHeight="1" x14ac:dyDescent="0.15">
      <c r="B223" s="113" t="s">
        <v>24</v>
      </c>
      <c r="C223" s="115" t="s">
        <v>14</v>
      </c>
      <c r="D223" s="115"/>
      <c r="E223" s="116" t="s">
        <v>60</v>
      </c>
      <c r="F223" s="116"/>
      <c r="G223" s="116"/>
      <c r="H223" s="116"/>
      <c r="I223" s="116"/>
      <c r="J223" s="116" t="s">
        <v>9</v>
      </c>
      <c r="K223" s="116" t="s">
        <v>0</v>
      </c>
      <c r="L223" s="116"/>
      <c r="M223" s="116" t="s">
        <v>7</v>
      </c>
      <c r="N223" s="116"/>
      <c r="O223" s="116"/>
      <c r="P223" s="116"/>
      <c r="Q223" s="116"/>
      <c r="R223" s="116"/>
      <c r="S223" s="5"/>
      <c r="T223" s="5"/>
      <c r="U223" s="97"/>
      <c r="V223" s="5"/>
      <c r="W223" s="5"/>
      <c r="X223" s="17"/>
    </row>
    <row r="224" spans="2:31" s="3" customFormat="1" ht="31.5" customHeight="1" x14ac:dyDescent="0.2">
      <c r="B224" s="113"/>
      <c r="C224" s="116" t="s">
        <v>1</v>
      </c>
      <c r="D224" s="116"/>
      <c r="E224" s="116"/>
      <c r="F224" s="116"/>
      <c r="G224" s="116"/>
      <c r="H224" s="116"/>
      <c r="I224" s="116"/>
      <c r="J224" s="116"/>
      <c r="K224" s="116"/>
      <c r="L224" s="116"/>
      <c r="M224" s="116"/>
      <c r="N224" s="116"/>
      <c r="O224" s="116"/>
      <c r="P224" s="116"/>
      <c r="Q224" s="116"/>
      <c r="R224" s="116"/>
      <c r="U224" s="96"/>
      <c r="X224" s="17"/>
      <c r="Y224" s="6"/>
      <c r="Z224" s="6"/>
      <c r="AA224" s="6"/>
      <c r="AE224" s="33"/>
    </row>
    <row r="225" spans="2:24" ht="15" customHeight="1" x14ac:dyDescent="0.15">
      <c r="B225" s="113" t="s">
        <v>37</v>
      </c>
      <c r="C225" s="110" t="s">
        <v>10</v>
      </c>
      <c r="D225" s="110"/>
      <c r="E225" s="100" t="s">
        <v>149</v>
      </c>
      <c r="F225" s="100"/>
      <c r="G225" s="100"/>
      <c r="H225" s="100"/>
      <c r="I225" s="100"/>
      <c r="J225" s="100" t="s">
        <v>49</v>
      </c>
      <c r="K225" s="100" t="s">
        <v>12</v>
      </c>
      <c r="L225" s="100"/>
      <c r="M225" s="106" t="s">
        <v>57</v>
      </c>
      <c r="N225" s="106"/>
      <c r="O225" s="106"/>
      <c r="P225" s="106"/>
      <c r="Q225" s="106"/>
      <c r="R225" s="106"/>
      <c r="S225" s="5"/>
      <c r="T225" s="5"/>
      <c r="U225" s="97"/>
      <c r="V225" s="5"/>
      <c r="W225" s="5"/>
      <c r="X225" s="17"/>
    </row>
    <row r="226" spans="2:24" ht="31.5" customHeight="1" x14ac:dyDescent="0.2">
      <c r="B226" s="113"/>
      <c r="C226" s="111" t="s">
        <v>126</v>
      </c>
      <c r="D226" s="111"/>
      <c r="E226" s="100"/>
      <c r="F226" s="100"/>
      <c r="G226" s="100"/>
      <c r="H226" s="100"/>
      <c r="I226" s="100"/>
      <c r="J226" s="100"/>
      <c r="K226" s="100"/>
      <c r="L226" s="100"/>
      <c r="M226" s="16">
        <v>28</v>
      </c>
      <c r="N226" s="92" t="s">
        <v>23</v>
      </c>
      <c r="O226" s="16">
        <v>7</v>
      </c>
      <c r="P226" s="92" t="s">
        <v>19</v>
      </c>
      <c r="Q226" s="16">
        <v>7</v>
      </c>
      <c r="R226" s="92" t="s">
        <v>20</v>
      </c>
      <c r="S226" s="5"/>
      <c r="T226" s="5"/>
      <c r="U226" s="97" t="s">
        <v>59</v>
      </c>
      <c r="V226" s="5"/>
      <c r="W226" s="5"/>
      <c r="X226" s="17"/>
    </row>
    <row r="227" spans="2:24" ht="15" customHeight="1" x14ac:dyDescent="0.15">
      <c r="B227" s="100" t="str">
        <f>IF(C228="","",(P$221-1)*10+1)</f>
        <v/>
      </c>
      <c r="C227" s="102"/>
      <c r="D227" s="102"/>
      <c r="E227" s="103"/>
      <c r="F227" s="103"/>
      <c r="G227" s="103"/>
      <c r="H227" s="103"/>
      <c r="I227" s="103"/>
      <c r="J227" s="103"/>
      <c r="K227" s="100" t="str">
        <f>IF(J227="","",VLOOKUP(J227,X:Y,2,FALSE))</f>
        <v/>
      </c>
      <c r="L227" s="100"/>
      <c r="M227" s="101" t="s">
        <v>57</v>
      </c>
      <c r="N227" s="101"/>
      <c r="O227" s="101"/>
      <c r="P227" s="101"/>
      <c r="Q227" s="101"/>
      <c r="R227" s="101"/>
      <c r="S227" s="5"/>
      <c r="T227" s="5"/>
      <c r="U227" s="99" t="str">
        <f>IF(V228="","",IF(AND(V228&gt;=VLOOKUP(J227,X:AA,3,FALSE),V228&lt;=VLOOKUP(J227,X:AA,4,FALSE)),"","学年を確認してください"))</f>
        <v/>
      </c>
      <c r="V227" s="5"/>
      <c r="W227" s="5"/>
      <c r="X227" s="17"/>
    </row>
    <row r="228" spans="2:24" ht="26.25" customHeight="1" x14ac:dyDescent="0.2">
      <c r="B228" s="100"/>
      <c r="C228" s="104"/>
      <c r="D228" s="104"/>
      <c r="E228" s="103"/>
      <c r="F228" s="103"/>
      <c r="G228" s="103"/>
      <c r="H228" s="103"/>
      <c r="I228" s="103"/>
      <c r="J228" s="103"/>
      <c r="K228" s="100"/>
      <c r="L228" s="100"/>
      <c r="M228" s="20"/>
      <c r="N228" s="92" t="s">
        <v>23</v>
      </c>
      <c r="O228" s="20"/>
      <c r="P228" s="92" t="s">
        <v>19</v>
      </c>
      <c r="Q228" s="20"/>
      <c r="R228" s="92" t="s">
        <v>20</v>
      </c>
      <c r="S228" s="5">
        <f>IF(M228="元",1,M228)</f>
        <v>0</v>
      </c>
      <c r="T228" s="5">
        <f>IF(M227=" 昭和",S228-63,IF(M227=" 令和",S228+30,S228))</f>
        <v>0</v>
      </c>
      <c r="U228" s="99"/>
      <c r="V228" s="23" t="str">
        <f>IF(M228="","",M228*10000+O228*100+Q228)</f>
        <v/>
      </c>
      <c r="W228" s="5"/>
      <c r="X228" s="17"/>
    </row>
    <row r="229" spans="2:24" ht="15" customHeight="1" x14ac:dyDescent="0.15">
      <c r="B229" s="100" t="str">
        <f>IF(C230="","",(P$221-1)*10+2)</f>
        <v/>
      </c>
      <c r="C229" s="102"/>
      <c r="D229" s="102"/>
      <c r="E229" s="103"/>
      <c r="F229" s="103"/>
      <c r="G229" s="103"/>
      <c r="H229" s="103"/>
      <c r="I229" s="103"/>
      <c r="J229" s="103"/>
      <c r="K229" s="100" t="str">
        <f>IF(J229="","",VLOOKUP(J229,X:Y,2,FALSE))</f>
        <v/>
      </c>
      <c r="L229" s="100"/>
      <c r="M229" s="101" t="s">
        <v>57</v>
      </c>
      <c r="N229" s="101"/>
      <c r="O229" s="101"/>
      <c r="P229" s="101"/>
      <c r="Q229" s="101"/>
      <c r="R229" s="101"/>
      <c r="S229" s="5"/>
      <c r="T229" s="5"/>
      <c r="U229" s="99" t="str">
        <f t="shared" ref="U229" si="57">IF(V230="","",IF(AND(V230&gt;=VLOOKUP(J229,X:AA,3,FALSE),V230&lt;=VLOOKUP(J229,X:AA,4,FALSE)),"","学年を確認してください"))</f>
        <v/>
      </c>
      <c r="V229" s="5"/>
      <c r="W229" s="5"/>
      <c r="X229" s="17"/>
    </row>
    <row r="230" spans="2:24" ht="26.25" customHeight="1" x14ac:dyDescent="0.2">
      <c r="B230" s="100"/>
      <c r="C230" s="104"/>
      <c r="D230" s="104"/>
      <c r="E230" s="103"/>
      <c r="F230" s="103"/>
      <c r="G230" s="103"/>
      <c r="H230" s="103"/>
      <c r="I230" s="103"/>
      <c r="J230" s="103"/>
      <c r="K230" s="100"/>
      <c r="L230" s="100"/>
      <c r="M230" s="20"/>
      <c r="N230" s="92" t="s">
        <v>23</v>
      </c>
      <c r="O230" s="20"/>
      <c r="P230" s="92" t="s">
        <v>19</v>
      </c>
      <c r="Q230" s="20"/>
      <c r="R230" s="92" t="s">
        <v>20</v>
      </c>
      <c r="S230" s="5">
        <f>IF(M230="元",1,M230)</f>
        <v>0</v>
      </c>
      <c r="T230" s="5">
        <f>IF(M229=" 昭和",S230-63,IF(M229=" 令和",S230+30,S230))</f>
        <v>0</v>
      </c>
      <c r="U230" s="99"/>
      <c r="V230" s="23" t="str">
        <f>IF(M230="","",M230*10000+O230*100+Q230)</f>
        <v/>
      </c>
      <c r="W230" s="5"/>
      <c r="X230" s="17"/>
    </row>
    <row r="231" spans="2:24" ht="15" customHeight="1" x14ac:dyDescent="0.15">
      <c r="B231" s="100" t="str">
        <f>IF(C232="","",(P$221-1)*10+3)</f>
        <v/>
      </c>
      <c r="C231" s="102"/>
      <c r="D231" s="102"/>
      <c r="E231" s="103"/>
      <c r="F231" s="103"/>
      <c r="G231" s="103"/>
      <c r="H231" s="103"/>
      <c r="I231" s="103"/>
      <c r="J231" s="103"/>
      <c r="K231" s="100" t="str">
        <f>IF(J231="","",VLOOKUP(J231,X:Y,2,FALSE))</f>
        <v/>
      </c>
      <c r="L231" s="100"/>
      <c r="M231" s="101" t="s">
        <v>57</v>
      </c>
      <c r="N231" s="101"/>
      <c r="O231" s="101"/>
      <c r="P231" s="101"/>
      <c r="Q231" s="101"/>
      <c r="R231" s="101"/>
      <c r="S231" s="5"/>
      <c r="T231" s="5"/>
      <c r="U231" s="99" t="str">
        <f t="shared" ref="U231" si="58">IF(V232="","",IF(AND(V232&gt;=VLOOKUP(J231,X:AA,3,FALSE),V232&lt;=VLOOKUP(J231,X:AA,4,FALSE)),"","学年を確認してください"))</f>
        <v/>
      </c>
      <c r="V231" s="5"/>
      <c r="W231" s="5"/>
      <c r="X231" s="17"/>
    </row>
    <row r="232" spans="2:24" ht="26.25" customHeight="1" x14ac:dyDescent="0.2">
      <c r="B232" s="100"/>
      <c r="C232" s="104"/>
      <c r="D232" s="104"/>
      <c r="E232" s="103"/>
      <c r="F232" s="103"/>
      <c r="G232" s="103"/>
      <c r="H232" s="103"/>
      <c r="I232" s="103"/>
      <c r="J232" s="103"/>
      <c r="K232" s="100"/>
      <c r="L232" s="100"/>
      <c r="M232" s="20"/>
      <c r="N232" s="92" t="s">
        <v>23</v>
      </c>
      <c r="O232" s="20"/>
      <c r="P232" s="92" t="s">
        <v>19</v>
      </c>
      <c r="Q232" s="20"/>
      <c r="R232" s="92" t="s">
        <v>20</v>
      </c>
      <c r="S232" s="5">
        <f>IF(M232="元",1,M232)</f>
        <v>0</v>
      </c>
      <c r="T232" s="5">
        <f>IF(M231=" 昭和",S232-63,IF(M231=" 令和",S232+30,S232))</f>
        <v>0</v>
      </c>
      <c r="U232" s="99"/>
      <c r="V232" s="23" t="str">
        <f>IF(M232="","",M232*10000+O232*100+Q232)</f>
        <v/>
      </c>
      <c r="W232" s="5"/>
      <c r="X232" s="17"/>
    </row>
    <row r="233" spans="2:24" ht="15" customHeight="1" x14ac:dyDescent="0.15">
      <c r="B233" s="100" t="str">
        <f>IF(C234="","",(P$221-1)*10+4)</f>
        <v/>
      </c>
      <c r="C233" s="102"/>
      <c r="D233" s="102"/>
      <c r="E233" s="103"/>
      <c r="F233" s="103"/>
      <c r="G233" s="103"/>
      <c r="H233" s="103"/>
      <c r="I233" s="103"/>
      <c r="J233" s="103"/>
      <c r="K233" s="100" t="str">
        <f>IF(J233="","",VLOOKUP(J233,X:Y,2,FALSE))</f>
        <v/>
      </c>
      <c r="L233" s="100"/>
      <c r="M233" s="101" t="s">
        <v>57</v>
      </c>
      <c r="N233" s="101"/>
      <c r="O233" s="101"/>
      <c r="P233" s="101"/>
      <c r="Q233" s="101"/>
      <c r="R233" s="101"/>
      <c r="S233" s="5"/>
      <c r="T233" s="5"/>
      <c r="U233" s="99" t="str">
        <f t="shared" ref="U233" si="59">IF(V234="","",IF(AND(V234&gt;=VLOOKUP(J233,X:AA,3,FALSE),V234&lt;=VLOOKUP(J233,X:AA,4,FALSE)),"","学年を確認してください"))</f>
        <v/>
      </c>
      <c r="V233" s="5"/>
      <c r="W233" s="5"/>
      <c r="X233" s="17"/>
    </row>
    <row r="234" spans="2:24" ht="26.25" customHeight="1" x14ac:dyDescent="0.2">
      <c r="B234" s="100"/>
      <c r="C234" s="104"/>
      <c r="D234" s="104"/>
      <c r="E234" s="103"/>
      <c r="F234" s="103"/>
      <c r="G234" s="103"/>
      <c r="H234" s="103"/>
      <c r="I234" s="103"/>
      <c r="J234" s="103"/>
      <c r="K234" s="100"/>
      <c r="L234" s="100"/>
      <c r="M234" s="20"/>
      <c r="N234" s="92" t="s">
        <v>23</v>
      </c>
      <c r="O234" s="20"/>
      <c r="P234" s="92" t="s">
        <v>19</v>
      </c>
      <c r="Q234" s="20"/>
      <c r="R234" s="92" t="s">
        <v>20</v>
      </c>
      <c r="S234" s="5">
        <f>IF(M234="元",1,M234)</f>
        <v>0</v>
      </c>
      <c r="T234" s="5">
        <f>IF(M233=" 昭和",S234-63,IF(M233=" 令和",S234+30,S234))</f>
        <v>0</v>
      </c>
      <c r="U234" s="99"/>
      <c r="V234" s="23" t="str">
        <f>IF(M234="","",M234*10000+O234*100+Q234)</f>
        <v/>
      </c>
      <c r="W234" s="5"/>
      <c r="X234" s="17"/>
    </row>
    <row r="235" spans="2:24" ht="15" customHeight="1" x14ac:dyDescent="0.15">
      <c r="B235" s="100" t="str">
        <f>IF(C236="","",(P$221-1)*10+5)</f>
        <v/>
      </c>
      <c r="C235" s="102"/>
      <c r="D235" s="102"/>
      <c r="E235" s="103"/>
      <c r="F235" s="103"/>
      <c r="G235" s="103"/>
      <c r="H235" s="103"/>
      <c r="I235" s="103"/>
      <c r="J235" s="103"/>
      <c r="K235" s="100" t="str">
        <f>IF(J235="","",VLOOKUP(J235,X:Y,2,FALSE))</f>
        <v/>
      </c>
      <c r="L235" s="100"/>
      <c r="M235" s="101" t="s">
        <v>57</v>
      </c>
      <c r="N235" s="101"/>
      <c r="O235" s="101"/>
      <c r="P235" s="101"/>
      <c r="Q235" s="101"/>
      <c r="R235" s="101"/>
      <c r="S235" s="5"/>
      <c r="T235" s="5"/>
      <c r="U235" s="99" t="str">
        <f t="shared" ref="U235" si="60">IF(V236="","",IF(AND(V236&gt;=VLOOKUP(J235,X:AA,3,FALSE),V236&lt;=VLOOKUP(J235,X:AA,4,FALSE)),"","学年を確認してください"))</f>
        <v/>
      </c>
      <c r="V235" s="5"/>
      <c r="W235" s="5"/>
      <c r="X235" s="17"/>
    </row>
    <row r="236" spans="2:24" ht="26.25" customHeight="1" x14ac:dyDescent="0.2">
      <c r="B236" s="100"/>
      <c r="C236" s="104"/>
      <c r="D236" s="104"/>
      <c r="E236" s="103"/>
      <c r="F236" s="103"/>
      <c r="G236" s="103"/>
      <c r="H236" s="103"/>
      <c r="I236" s="103"/>
      <c r="J236" s="103"/>
      <c r="K236" s="100"/>
      <c r="L236" s="100"/>
      <c r="M236" s="20"/>
      <c r="N236" s="92" t="s">
        <v>23</v>
      </c>
      <c r="O236" s="20"/>
      <c r="P236" s="92" t="s">
        <v>19</v>
      </c>
      <c r="Q236" s="20"/>
      <c r="R236" s="92" t="s">
        <v>20</v>
      </c>
      <c r="S236" s="5">
        <f>IF(M236="元",1,M236)</f>
        <v>0</v>
      </c>
      <c r="T236" s="5">
        <f>IF(M235=" 昭和",S236-63,IF(M235=" 令和",S236+30,S236))</f>
        <v>0</v>
      </c>
      <c r="U236" s="99"/>
      <c r="V236" s="23" t="str">
        <f>IF(M236="","",M236*10000+O236*100+Q236)</f>
        <v/>
      </c>
      <c r="W236" s="5"/>
      <c r="X236" s="17"/>
    </row>
    <row r="237" spans="2:24" ht="15" customHeight="1" x14ac:dyDescent="0.15">
      <c r="B237" s="100" t="str">
        <f>IF(C238="","",(P$221-1)*10+6)</f>
        <v/>
      </c>
      <c r="C237" s="102"/>
      <c r="D237" s="102"/>
      <c r="E237" s="103"/>
      <c r="F237" s="103"/>
      <c r="G237" s="103"/>
      <c r="H237" s="103"/>
      <c r="I237" s="103"/>
      <c r="J237" s="103"/>
      <c r="K237" s="100" t="str">
        <f>IF(J237="","",VLOOKUP(J237,X:Y,2,FALSE))</f>
        <v/>
      </c>
      <c r="L237" s="100"/>
      <c r="M237" s="101" t="s">
        <v>57</v>
      </c>
      <c r="N237" s="101"/>
      <c r="O237" s="101"/>
      <c r="P237" s="101"/>
      <c r="Q237" s="101"/>
      <c r="R237" s="101"/>
      <c r="S237" s="5"/>
      <c r="T237" s="5"/>
      <c r="U237" s="99" t="str">
        <f t="shared" ref="U237" si="61">IF(V238="","",IF(AND(V238&gt;=VLOOKUP(J237,X:AA,3,FALSE),V238&lt;=VLOOKUP(J237,X:AA,4,FALSE)),"","学年を確認してください"))</f>
        <v/>
      </c>
      <c r="V237" s="5"/>
      <c r="W237" s="5"/>
      <c r="X237" s="17"/>
    </row>
    <row r="238" spans="2:24" ht="26.25" customHeight="1" x14ac:dyDescent="0.2">
      <c r="B238" s="100"/>
      <c r="C238" s="104"/>
      <c r="D238" s="104"/>
      <c r="E238" s="103"/>
      <c r="F238" s="103"/>
      <c r="G238" s="103"/>
      <c r="H238" s="103"/>
      <c r="I238" s="103"/>
      <c r="J238" s="103"/>
      <c r="K238" s="100"/>
      <c r="L238" s="100"/>
      <c r="M238" s="20"/>
      <c r="N238" s="92" t="s">
        <v>23</v>
      </c>
      <c r="O238" s="20"/>
      <c r="P238" s="92" t="s">
        <v>19</v>
      </c>
      <c r="Q238" s="20"/>
      <c r="R238" s="92" t="s">
        <v>20</v>
      </c>
      <c r="S238" s="5">
        <f>IF(M238="元",1,M238)</f>
        <v>0</v>
      </c>
      <c r="T238" s="5">
        <f>IF(M237=" 昭和",S238-63,IF(M237=" 令和",S238+30,S238))</f>
        <v>0</v>
      </c>
      <c r="U238" s="99"/>
      <c r="V238" s="23" t="str">
        <f>IF(M238="","",M238*10000+O238*100+Q238)</f>
        <v/>
      </c>
      <c r="W238" s="5"/>
      <c r="X238" s="5"/>
    </row>
    <row r="239" spans="2:24" ht="15" customHeight="1" x14ac:dyDescent="0.15">
      <c r="B239" s="100" t="str">
        <f>IF(C240="","",(P$221-1)*10+7)</f>
        <v/>
      </c>
      <c r="C239" s="102"/>
      <c r="D239" s="102"/>
      <c r="E239" s="103"/>
      <c r="F239" s="103"/>
      <c r="G239" s="103"/>
      <c r="H239" s="103"/>
      <c r="I239" s="103"/>
      <c r="J239" s="103"/>
      <c r="K239" s="100" t="str">
        <f>IF(J239="","",VLOOKUP(J239,X:Y,2,FALSE))</f>
        <v/>
      </c>
      <c r="L239" s="100"/>
      <c r="M239" s="101" t="s">
        <v>57</v>
      </c>
      <c r="N239" s="101"/>
      <c r="O239" s="101"/>
      <c r="P239" s="101"/>
      <c r="Q239" s="101"/>
      <c r="R239" s="101"/>
      <c r="S239" s="5"/>
      <c r="T239" s="5"/>
      <c r="U239" s="99" t="str">
        <f t="shared" ref="U239" si="62">IF(V240="","",IF(AND(V240&gt;=VLOOKUP(J239,X:AA,3,FALSE),V240&lt;=VLOOKUP(J239,X:AA,4,FALSE)),"","学年を確認してください"))</f>
        <v/>
      </c>
      <c r="V239" s="5"/>
      <c r="W239" s="5"/>
      <c r="X239" s="5"/>
    </row>
    <row r="240" spans="2:24" ht="26.25" customHeight="1" x14ac:dyDescent="0.2">
      <c r="B240" s="100"/>
      <c r="C240" s="104"/>
      <c r="D240" s="104"/>
      <c r="E240" s="103"/>
      <c r="F240" s="103"/>
      <c r="G240" s="103"/>
      <c r="H240" s="103"/>
      <c r="I240" s="103"/>
      <c r="J240" s="103"/>
      <c r="K240" s="100"/>
      <c r="L240" s="100"/>
      <c r="M240" s="20"/>
      <c r="N240" s="92" t="s">
        <v>23</v>
      </c>
      <c r="O240" s="20"/>
      <c r="P240" s="92" t="s">
        <v>19</v>
      </c>
      <c r="Q240" s="20"/>
      <c r="R240" s="92" t="s">
        <v>20</v>
      </c>
      <c r="S240" s="5">
        <f>IF(M240="元",1,M240)</f>
        <v>0</v>
      </c>
      <c r="T240" s="5">
        <f>IF(M239=" 昭和",S240-63,IF(M239=" 令和",S240+30,S240))</f>
        <v>0</v>
      </c>
      <c r="U240" s="99"/>
      <c r="V240" s="23" t="str">
        <f>IF(M240="","",M240*10000+O240*100+Q240)</f>
        <v/>
      </c>
      <c r="W240" s="5"/>
      <c r="X240" s="5"/>
    </row>
    <row r="241" spans="2:31" ht="15" customHeight="1" x14ac:dyDescent="0.15">
      <c r="B241" s="100" t="str">
        <f>IF(C242="","",(P$221-1)*10+8)</f>
        <v/>
      </c>
      <c r="C241" s="102"/>
      <c r="D241" s="102"/>
      <c r="E241" s="103"/>
      <c r="F241" s="103"/>
      <c r="G241" s="103"/>
      <c r="H241" s="103"/>
      <c r="I241" s="103"/>
      <c r="J241" s="103"/>
      <c r="K241" s="100" t="str">
        <f>IF(J241="","",VLOOKUP(J241,X:Y,2,FALSE))</f>
        <v/>
      </c>
      <c r="L241" s="100"/>
      <c r="M241" s="101" t="s">
        <v>57</v>
      </c>
      <c r="N241" s="101"/>
      <c r="O241" s="101"/>
      <c r="P241" s="101"/>
      <c r="Q241" s="101"/>
      <c r="R241" s="101"/>
      <c r="S241" s="5"/>
      <c r="T241" s="5"/>
      <c r="U241" s="99" t="str">
        <f t="shared" ref="U241" si="63">IF(V242="","",IF(AND(V242&gt;=VLOOKUP(J241,X:AA,3,FALSE),V242&lt;=VLOOKUP(J241,X:AA,4,FALSE)),"","学年を確認してください"))</f>
        <v/>
      </c>
      <c r="V241" s="5"/>
      <c r="W241" s="5"/>
      <c r="X241" s="5"/>
    </row>
    <row r="242" spans="2:31" ht="26.25" customHeight="1" x14ac:dyDescent="0.2">
      <c r="B242" s="100"/>
      <c r="C242" s="104"/>
      <c r="D242" s="104"/>
      <c r="E242" s="103"/>
      <c r="F242" s="103"/>
      <c r="G242" s="103"/>
      <c r="H242" s="103"/>
      <c r="I242" s="103"/>
      <c r="J242" s="103"/>
      <c r="K242" s="100"/>
      <c r="L242" s="100"/>
      <c r="M242" s="20"/>
      <c r="N242" s="92" t="s">
        <v>23</v>
      </c>
      <c r="O242" s="20"/>
      <c r="P242" s="92" t="s">
        <v>19</v>
      </c>
      <c r="Q242" s="20"/>
      <c r="R242" s="92" t="s">
        <v>20</v>
      </c>
      <c r="S242" s="5">
        <f>IF(M242="元",1,M242)</f>
        <v>0</v>
      </c>
      <c r="T242" s="5">
        <f>IF(M241=" 昭和",S242-63,IF(M241=" 令和",S242+30,S242))</f>
        <v>0</v>
      </c>
      <c r="U242" s="99"/>
      <c r="V242" s="23" t="str">
        <f>IF(M242="","",M242*10000+O242*100+Q242)</f>
        <v/>
      </c>
      <c r="W242" s="5"/>
      <c r="X242" s="5"/>
    </row>
    <row r="243" spans="2:31" ht="15" customHeight="1" x14ac:dyDescent="0.15">
      <c r="B243" s="100" t="str">
        <f>IF(C244="","",(P$221-1)*10+9)</f>
        <v/>
      </c>
      <c r="C243" s="102"/>
      <c r="D243" s="102"/>
      <c r="E243" s="103"/>
      <c r="F243" s="103"/>
      <c r="G243" s="103"/>
      <c r="H243" s="103"/>
      <c r="I243" s="103"/>
      <c r="J243" s="103"/>
      <c r="K243" s="100" t="str">
        <f>IF(J243="","",VLOOKUP(J243,X:Y,2,FALSE))</f>
        <v/>
      </c>
      <c r="L243" s="100"/>
      <c r="M243" s="101" t="s">
        <v>57</v>
      </c>
      <c r="N243" s="101"/>
      <c r="O243" s="101"/>
      <c r="P243" s="101"/>
      <c r="Q243" s="101"/>
      <c r="R243" s="101"/>
      <c r="S243" s="5"/>
      <c r="T243" s="5"/>
      <c r="U243" s="99" t="str">
        <f t="shared" ref="U243" si="64">IF(V244="","",IF(AND(V244&gt;=VLOOKUP(J243,X:AA,3,FALSE),V244&lt;=VLOOKUP(J243,X:AA,4,FALSE)),"","学年を確認してください"))</f>
        <v/>
      </c>
      <c r="V243" s="5"/>
      <c r="W243" s="5"/>
      <c r="X243" s="5"/>
    </row>
    <row r="244" spans="2:31" ht="26.25" customHeight="1" x14ac:dyDescent="0.2">
      <c r="B244" s="100"/>
      <c r="C244" s="104"/>
      <c r="D244" s="104"/>
      <c r="E244" s="103"/>
      <c r="F244" s="103"/>
      <c r="G244" s="103"/>
      <c r="H244" s="103"/>
      <c r="I244" s="103"/>
      <c r="J244" s="103"/>
      <c r="K244" s="100"/>
      <c r="L244" s="100"/>
      <c r="M244" s="20"/>
      <c r="N244" s="92" t="s">
        <v>23</v>
      </c>
      <c r="O244" s="20"/>
      <c r="P244" s="92" t="s">
        <v>19</v>
      </c>
      <c r="Q244" s="20"/>
      <c r="R244" s="92" t="s">
        <v>20</v>
      </c>
      <c r="S244" s="5">
        <f>IF(M244="元",1,M244)</f>
        <v>0</v>
      </c>
      <c r="T244" s="5">
        <f>IF(M243=" 昭和",S244-63,IF(M243=" 令和",S244+30,S244))</f>
        <v>0</v>
      </c>
      <c r="U244" s="99"/>
      <c r="V244" s="23" t="str">
        <f>IF(M244="","",M244*10000+O244*100+Q244)</f>
        <v/>
      </c>
      <c r="W244" s="5"/>
      <c r="X244" s="5"/>
    </row>
    <row r="245" spans="2:31" ht="15" customHeight="1" x14ac:dyDescent="0.15">
      <c r="B245" s="100" t="str">
        <f>IF(C246="","",(P$221-1)*10+10)</f>
        <v/>
      </c>
      <c r="C245" s="102"/>
      <c r="D245" s="102"/>
      <c r="E245" s="103"/>
      <c r="F245" s="103"/>
      <c r="G245" s="103"/>
      <c r="H245" s="103"/>
      <c r="I245" s="103"/>
      <c r="J245" s="103"/>
      <c r="K245" s="100" t="str">
        <f>IF(J245="","",VLOOKUP(J245,X:Y,2,FALSE))</f>
        <v/>
      </c>
      <c r="L245" s="100"/>
      <c r="M245" s="101" t="s">
        <v>57</v>
      </c>
      <c r="N245" s="101"/>
      <c r="O245" s="101"/>
      <c r="P245" s="101"/>
      <c r="Q245" s="101"/>
      <c r="R245" s="101"/>
      <c r="S245" s="5"/>
      <c r="T245" s="5"/>
      <c r="U245" s="99" t="str">
        <f t="shared" ref="U245" si="65">IF(V246="","",IF(AND(V246&gt;=VLOOKUP(J245,X:AA,3,FALSE),V246&lt;=VLOOKUP(J245,X:AA,4,FALSE)),"","学年を確認してください"))</f>
        <v/>
      </c>
      <c r="V245" s="5"/>
      <c r="W245" s="5"/>
      <c r="X245" s="5"/>
    </row>
    <row r="246" spans="2:31" ht="26.25" customHeight="1" x14ac:dyDescent="0.2">
      <c r="B246" s="100"/>
      <c r="C246" s="104"/>
      <c r="D246" s="104"/>
      <c r="E246" s="103"/>
      <c r="F246" s="103"/>
      <c r="G246" s="103"/>
      <c r="H246" s="103"/>
      <c r="I246" s="103"/>
      <c r="J246" s="103"/>
      <c r="K246" s="100"/>
      <c r="L246" s="100"/>
      <c r="M246" s="20"/>
      <c r="N246" s="92" t="s">
        <v>23</v>
      </c>
      <c r="O246" s="20"/>
      <c r="P246" s="92" t="s">
        <v>19</v>
      </c>
      <c r="Q246" s="20"/>
      <c r="R246" s="92" t="s">
        <v>20</v>
      </c>
      <c r="S246" s="5">
        <f>IF(M246="元",1,M246)</f>
        <v>0</v>
      </c>
      <c r="T246" s="5">
        <f>IF(M245=" 昭和",S246-63,IF(M245=" 令和",S246+30,S246))</f>
        <v>0</v>
      </c>
      <c r="U246" s="99"/>
      <c r="V246" s="23" t="str">
        <f>IF(M246="","",M246*10000+O246*100+Q246)</f>
        <v/>
      </c>
      <c r="W246" s="5"/>
      <c r="X246" s="5"/>
    </row>
    <row r="247" spans="2:31" s="2" customFormat="1" ht="30" customHeight="1" x14ac:dyDescent="0.2">
      <c r="B247" s="117" t="str">
        <f>AB$1</f>
        <v>七夕そろばんワールド２０２４ ＯＮＬＩＮＥ 参加申込用紙</v>
      </c>
      <c r="C247" s="117"/>
      <c r="D247" s="117"/>
      <c r="E247" s="117"/>
      <c r="F247" s="117"/>
      <c r="G247" s="117"/>
      <c r="H247" s="117"/>
      <c r="I247" s="117"/>
      <c r="J247" s="117"/>
      <c r="K247" s="117"/>
      <c r="L247" s="117"/>
      <c r="M247" s="117"/>
      <c r="N247" s="117"/>
      <c r="O247" s="117"/>
      <c r="P247" s="117"/>
      <c r="Q247" s="117"/>
      <c r="R247" s="117"/>
      <c r="U247" s="94"/>
      <c r="X247" s="17"/>
      <c r="Y247" s="6"/>
      <c r="Z247" s="6"/>
      <c r="AA247" s="6"/>
      <c r="AB247" s="5"/>
      <c r="AC247" s="5"/>
      <c r="AD247" s="5"/>
      <c r="AE247" s="33"/>
    </row>
    <row r="248" spans="2:31" s="2" customFormat="1" ht="16.5" customHeight="1" x14ac:dyDescent="0.2">
      <c r="B248" s="10"/>
      <c r="C248" s="10"/>
      <c r="D248" s="10"/>
      <c r="E248" s="10"/>
      <c r="F248" s="10"/>
      <c r="G248" s="10"/>
      <c r="H248" s="10"/>
      <c r="I248" s="10"/>
      <c r="J248" s="10"/>
      <c r="K248" s="105" t="s">
        <v>73</v>
      </c>
      <c r="L248" s="105"/>
      <c r="M248" s="15">
        <f>IF(M$2="","",M$2)</f>
        <v>6</v>
      </c>
      <c r="N248" s="92" t="s">
        <v>23</v>
      </c>
      <c r="O248" s="15">
        <f>IF(O$2="","",O$2)</f>
        <v>5</v>
      </c>
      <c r="P248" s="92" t="s">
        <v>19</v>
      </c>
      <c r="Q248" s="15" t="str">
        <f>IF(Q$2="","",Q$2)</f>
        <v/>
      </c>
      <c r="R248" s="92" t="s">
        <v>20</v>
      </c>
      <c r="U248" s="94"/>
      <c r="X248" s="17"/>
      <c r="Y248" s="6"/>
      <c r="Z248" s="6"/>
      <c r="AA248" s="6"/>
      <c r="AB248" s="5"/>
      <c r="AC248" s="5"/>
      <c r="AD248" s="5"/>
      <c r="AE248" s="33"/>
    </row>
    <row r="249" spans="2:31" ht="9.75" customHeight="1" x14ac:dyDescent="0.2">
      <c r="X249" s="17"/>
    </row>
    <row r="250" spans="2:31" ht="15" customHeight="1" x14ac:dyDescent="0.2">
      <c r="B250" s="112" t="s">
        <v>13</v>
      </c>
      <c r="C250" s="112"/>
      <c r="D250" s="112"/>
      <c r="E250" s="112"/>
      <c r="F250" s="112"/>
      <c r="G250" s="112"/>
      <c r="H250" s="112"/>
      <c r="I250" s="113" t="s">
        <v>50</v>
      </c>
      <c r="J250" s="113"/>
      <c r="K250" s="112" t="s">
        <v>14</v>
      </c>
      <c r="L250" s="112"/>
      <c r="M250" s="112"/>
      <c r="N250" s="112"/>
      <c r="O250" s="112"/>
      <c r="P250" s="112"/>
      <c r="Q250" s="112"/>
      <c r="R250" s="112"/>
      <c r="X250" s="17"/>
    </row>
    <row r="251" spans="2:31" s="3" customFormat="1" ht="25.5" customHeight="1" x14ac:dyDescent="0.2">
      <c r="B251" s="113" t="s">
        <v>11</v>
      </c>
      <c r="C251" s="113"/>
      <c r="D251" s="113"/>
      <c r="E251" s="113"/>
      <c r="F251" s="113"/>
      <c r="G251" s="113"/>
      <c r="H251" s="113"/>
      <c r="I251" s="113"/>
      <c r="J251" s="113"/>
      <c r="K251" s="113" t="s">
        <v>56</v>
      </c>
      <c r="L251" s="113"/>
      <c r="M251" s="113"/>
      <c r="N251" s="113"/>
      <c r="O251" s="113"/>
      <c r="P251" s="113"/>
      <c r="Q251" s="113"/>
      <c r="R251" s="113"/>
      <c r="U251" s="96"/>
      <c r="X251" s="17"/>
      <c r="Y251" s="6"/>
      <c r="Z251" s="6"/>
      <c r="AA251" s="6"/>
      <c r="AE251" s="33"/>
    </row>
    <row r="252" spans="2:31" s="3" customFormat="1" ht="15" customHeight="1" x14ac:dyDescent="0.2">
      <c r="B252" s="100" t="str">
        <f>IF(B$6="","",B$6)</f>
        <v/>
      </c>
      <c r="C252" s="100"/>
      <c r="D252" s="100"/>
      <c r="E252" s="100"/>
      <c r="F252" s="100"/>
      <c r="G252" s="100"/>
      <c r="H252" s="100"/>
      <c r="I252" s="111" t="str">
        <f>IF(I$6="","",I$6)</f>
        <v/>
      </c>
      <c r="J252" s="111"/>
      <c r="K252" s="100" t="str">
        <f>IF(K$6="","",K$6)</f>
        <v/>
      </c>
      <c r="L252" s="100"/>
      <c r="M252" s="100"/>
      <c r="N252" s="100"/>
      <c r="O252" s="100"/>
      <c r="P252" s="100"/>
      <c r="Q252" s="100"/>
      <c r="R252" s="100"/>
      <c r="U252" s="96"/>
      <c r="X252" s="17"/>
      <c r="Y252" s="6"/>
      <c r="Z252" s="6"/>
      <c r="AA252" s="6"/>
      <c r="AE252" s="33"/>
    </row>
    <row r="253" spans="2:31" s="3" customFormat="1" ht="29.25" customHeight="1" x14ac:dyDescent="0.2">
      <c r="B253" s="111" t="str">
        <f>IF(B$7="","",B$7)</f>
        <v/>
      </c>
      <c r="C253" s="111"/>
      <c r="D253" s="111"/>
      <c r="E253" s="111"/>
      <c r="F253" s="111"/>
      <c r="G253" s="111"/>
      <c r="H253" s="111"/>
      <c r="I253" s="111"/>
      <c r="J253" s="111"/>
      <c r="K253" s="111" t="str">
        <f>IF(K$7="","",K$7)</f>
        <v/>
      </c>
      <c r="L253" s="111"/>
      <c r="M253" s="111"/>
      <c r="N253" s="111"/>
      <c r="O253" s="111"/>
      <c r="P253" s="111"/>
      <c r="Q253" s="111"/>
      <c r="R253" s="111"/>
      <c r="U253" s="96"/>
      <c r="X253" s="17"/>
      <c r="Y253" s="6"/>
      <c r="Z253" s="6"/>
      <c r="AA253" s="6"/>
      <c r="AE253" s="33"/>
    </row>
    <row r="254" spans="2:31" s="3" customFormat="1" ht="6.75" customHeight="1" x14ac:dyDescent="0.2">
      <c r="J254" s="9"/>
      <c r="K254" s="9"/>
      <c r="L254" s="9"/>
      <c r="M254" s="9"/>
      <c r="N254" s="9"/>
      <c r="O254" s="9"/>
      <c r="P254" s="9"/>
      <c r="Q254" s="9"/>
      <c r="R254" s="9"/>
      <c r="U254" s="96"/>
      <c r="X254" s="17"/>
      <c r="Y254" s="6"/>
      <c r="Z254" s="6"/>
      <c r="AA254" s="6"/>
      <c r="AE254" s="33"/>
    </row>
    <row r="255" spans="2:31" s="3" customFormat="1" ht="30" customHeight="1" x14ac:dyDescent="0.2">
      <c r="B255" s="14"/>
      <c r="C255" s="87"/>
      <c r="D255" s="14"/>
      <c r="E255" s="14"/>
      <c r="F255" s="14"/>
      <c r="G255" s="14"/>
      <c r="H255" s="14"/>
      <c r="I255" s="14"/>
      <c r="J255" s="14"/>
      <c r="K255" s="16" t="s">
        <v>29</v>
      </c>
      <c r="L255" s="15" t="str">
        <f>IF(L$9="","",L$9)</f>
        <v/>
      </c>
      <c r="M255" s="100" t="s">
        <v>27</v>
      </c>
      <c r="N255" s="100"/>
      <c r="O255" s="100"/>
      <c r="P255" s="15">
        <v>8</v>
      </c>
      <c r="Q255" s="100" t="s">
        <v>28</v>
      </c>
      <c r="R255" s="100"/>
      <c r="U255" s="96"/>
      <c r="X255" s="17"/>
      <c r="Y255" s="6"/>
      <c r="Z255" s="6"/>
      <c r="AA255" s="6"/>
      <c r="AE255" s="33"/>
    </row>
    <row r="256" spans="2:31" s="3" customFormat="1" ht="20.25" customHeight="1" x14ac:dyDescent="0.2">
      <c r="B256" s="114" t="str">
        <f>B$10</f>
        <v>※学校名は正式名称で県立・市立など記入（国立・私立は不要）。特殊な文字には対応できません。</v>
      </c>
      <c r="C256" s="114"/>
      <c r="D256" s="114"/>
      <c r="E256" s="114"/>
      <c r="F256" s="114"/>
      <c r="G256" s="114"/>
      <c r="H256" s="114"/>
      <c r="I256" s="114"/>
      <c r="J256" s="114"/>
      <c r="K256" s="114"/>
      <c r="L256" s="114"/>
      <c r="M256" s="114"/>
      <c r="N256" s="114"/>
      <c r="O256" s="114"/>
      <c r="P256" s="114"/>
      <c r="Q256" s="114"/>
      <c r="R256" s="114"/>
      <c r="U256" s="96"/>
      <c r="X256" s="17"/>
      <c r="Y256" s="6"/>
      <c r="Z256" s="6"/>
      <c r="AA256" s="6"/>
      <c r="AE256" s="33"/>
    </row>
    <row r="257" spans="2:31" ht="15" customHeight="1" x14ac:dyDescent="0.15">
      <c r="B257" s="113" t="s">
        <v>24</v>
      </c>
      <c r="C257" s="115" t="s">
        <v>14</v>
      </c>
      <c r="D257" s="115"/>
      <c r="E257" s="116" t="s">
        <v>60</v>
      </c>
      <c r="F257" s="116"/>
      <c r="G257" s="116"/>
      <c r="H257" s="116"/>
      <c r="I257" s="116"/>
      <c r="J257" s="116" t="s">
        <v>9</v>
      </c>
      <c r="K257" s="116" t="s">
        <v>0</v>
      </c>
      <c r="L257" s="116"/>
      <c r="M257" s="116" t="s">
        <v>7</v>
      </c>
      <c r="N257" s="116"/>
      <c r="O257" s="116"/>
      <c r="P257" s="116"/>
      <c r="Q257" s="116"/>
      <c r="R257" s="116"/>
      <c r="S257" s="5"/>
      <c r="T257" s="5"/>
      <c r="U257" s="97"/>
      <c r="V257" s="5"/>
      <c r="W257" s="5"/>
      <c r="X257" s="17"/>
    </row>
    <row r="258" spans="2:31" s="3" customFormat="1" ht="31.5" customHeight="1" x14ac:dyDescent="0.2">
      <c r="B258" s="113"/>
      <c r="C258" s="116" t="s">
        <v>1</v>
      </c>
      <c r="D258" s="116"/>
      <c r="E258" s="116"/>
      <c r="F258" s="116"/>
      <c r="G258" s="116"/>
      <c r="H258" s="116"/>
      <c r="I258" s="116"/>
      <c r="J258" s="116"/>
      <c r="K258" s="116"/>
      <c r="L258" s="116"/>
      <c r="M258" s="116"/>
      <c r="N258" s="116"/>
      <c r="O258" s="116"/>
      <c r="P258" s="116"/>
      <c r="Q258" s="116"/>
      <c r="R258" s="116"/>
      <c r="U258" s="96"/>
      <c r="X258" s="17"/>
      <c r="Y258" s="6"/>
      <c r="Z258" s="6"/>
      <c r="AA258" s="6"/>
      <c r="AE258" s="33"/>
    </row>
    <row r="259" spans="2:31" ht="15" customHeight="1" x14ac:dyDescent="0.15">
      <c r="B259" s="113" t="s">
        <v>37</v>
      </c>
      <c r="C259" s="110" t="s">
        <v>10</v>
      </c>
      <c r="D259" s="110"/>
      <c r="E259" s="100" t="s">
        <v>149</v>
      </c>
      <c r="F259" s="100"/>
      <c r="G259" s="100"/>
      <c r="H259" s="100"/>
      <c r="I259" s="100"/>
      <c r="J259" s="100" t="s">
        <v>49</v>
      </c>
      <c r="K259" s="100" t="s">
        <v>12</v>
      </c>
      <c r="L259" s="100"/>
      <c r="M259" s="106" t="s">
        <v>57</v>
      </c>
      <c r="N259" s="106"/>
      <c r="O259" s="106"/>
      <c r="P259" s="106"/>
      <c r="Q259" s="106"/>
      <c r="R259" s="106"/>
      <c r="S259" s="5"/>
      <c r="T259" s="5"/>
      <c r="U259" s="97"/>
      <c r="V259" s="5"/>
      <c r="W259" s="5"/>
      <c r="X259" s="17"/>
    </row>
    <row r="260" spans="2:31" ht="31.5" customHeight="1" x14ac:dyDescent="0.2">
      <c r="B260" s="113"/>
      <c r="C260" s="111" t="s">
        <v>126</v>
      </c>
      <c r="D260" s="111"/>
      <c r="E260" s="100"/>
      <c r="F260" s="100"/>
      <c r="G260" s="100"/>
      <c r="H260" s="100"/>
      <c r="I260" s="100"/>
      <c r="J260" s="100"/>
      <c r="K260" s="100"/>
      <c r="L260" s="100"/>
      <c r="M260" s="16">
        <v>28</v>
      </c>
      <c r="N260" s="92" t="s">
        <v>23</v>
      </c>
      <c r="O260" s="16">
        <v>7</v>
      </c>
      <c r="P260" s="92" t="s">
        <v>19</v>
      </c>
      <c r="Q260" s="16">
        <v>7</v>
      </c>
      <c r="R260" s="92" t="s">
        <v>20</v>
      </c>
      <c r="S260" s="5"/>
      <c r="T260" s="5"/>
      <c r="U260" s="97" t="s">
        <v>59</v>
      </c>
      <c r="V260" s="5"/>
      <c r="W260" s="5"/>
      <c r="X260" s="17"/>
    </row>
    <row r="261" spans="2:31" ht="15" customHeight="1" x14ac:dyDescent="0.15">
      <c r="B261" s="100" t="str">
        <f>IF(C262="","",(P$255-1)*10+1)</f>
        <v/>
      </c>
      <c r="C261" s="102"/>
      <c r="D261" s="102"/>
      <c r="E261" s="103"/>
      <c r="F261" s="103"/>
      <c r="G261" s="103"/>
      <c r="H261" s="103"/>
      <c r="I261" s="103"/>
      <c r="J261" s="103"/>
      <c r="K261" s="100" t="str">
        <f>IF(J261="","",VLOOKUP(J261,X:Y,2,FALSE))</f>
        <v/>
      </c>
      <c r="L261" s="100"/>
      <c r="M261" s="101" t="s">
        <v>57</v>
      </c>
      <c r="N261" s="101"/>
      <c r="O261" s="101"/>
      <c r="P261" s="101"/>
      <c r="Q261" s="101"/>
      <c r="R261" s="101"/>
      <c r="S261" s="5"/>
      <c r="T261" s="5"/>
      <c r="U261" s="99" t="str">
        <f>IF(V262="","",IF(AND(V262&gt;=VLOOKUP(J261,X:AA,3,FALSE),V262&lt;=VLOOKUP(J261,X:AA,4,FALSE)),"","学年を確認してください"))</f>
        <v/>
      </c>
      <c r="V261" s="5"/>
      <c r="W261" s="5"/>
      <c r="X261" s="17"/>
    </row>
    <row r="262" spans="2:31" ht="26.25" customHeight="1" x14ac:dyDescent="0.2">
      <c r="B262" s="100"/>
      <c r="C262" s="104"/>
      <c r="D262" s="104"/>
      <c r="E262" s="103"/>
      <c r="F262" s="103"/>
      <c r="G262" s="103"/>
      <c r="H262" s="103"/>
      <c r="I262" s="103"/>
      <c r="J262" s="103"/>
      <c r="K262" s="100"/>
      <c r="L262" s="100"/>
      <c r="M262" s="20"/>
      <c r="N262" s="92" t="s">
        <v>23</v>
      </c>
      <c r="O262" s="20"/>
      <c r="P262" s="92" t="s">
        <v>19</v>
      </c>
      <c r="Q262" s="20"/>
      <c r="R262" s="92" t="s">
        <v>20</v>
      </c>
      <c r="S262" s="5">
        <f>IF(M262="元",1,M262)</f>
        <v>0</v>
      </c>
      <c r="T262" s="5">
        <f>IF(M261=" 昭和",S262-63,IF(M261=" 令和",S262+30,S262))</f>
        <v>0</v>
      </c>
      <c r="U262" s="99"/>
      <c r="V262" s="23" t="str">
        <f>IF(M262="","",M262*10000+O262*100+Q262)</f>
        <v/>
      </c>
      <c r="W262" s="5"/>
      <c r="X262" s="17"/>
    </row>
    <row r="263" spans="2:31" ht="15" customHeight="1" x14ac:dyDescent="0.15">
      <c r="B263" s="100" t="str">
        <f>IF(C264="","",(P$255-1)*10+2)</f>
        <v/>
      </c>
      <c r="C263" s="102"/>
      <c r="D263" s="102"/>
      <c r="E263" s="103"/>
      <c r="F263" s="103"/>
      <c r="G263" s="103"/>
      <c r="H263" s="103"/>
      <c r="I263" s="103"/>
      <c r="J263" s="103"/>
      <c r="K263" s="100" t="str">
        <f>IF(J263="","",VLOOKUP(J263,X:Y,2,FALSE))</f>
        <v/>
      </c>
      <c r="L263" s="100"/>
      <c r="M263" s="101" t="s">
        <v>57</v>
      </c>
      <c r="N263" s="101"/>
      <c r="O263" s="101"/>
      <c r="P263" s="101"/>
      <c r="Q263" s="101"/>
      <c r="R263" s="101"/>
      <c r="S263" s="5"/>
      <c r="T263" s="5"/>
      <c r="U263" s="99" t="str">
        <f t="shared" ref="U263" si="66">IF(V264="","",IF(AND(V264&gt;=VLOOKUP(J263,X:AA,3,FALSE),V264&lt;=VLOOKUP(J263,X:AA,4,FALSE)),"","学年を確認してください"))</f>
        <v/>
      </c>
      <c r="V263" s="5"/>
      <c r="W263" s="5"/>
      <c r="X263" s="17"/>
    </row>
    <row r="264" spans="2:31" ht="26.25" customHeight="1" x14ac:dyDescent="0.2">
      <c r="B264" s="100"/>
      <c r="C264" s="104"/>
      <c r="D264" s="104"/>
      <c r="E264" s="103"/>
      <c r="F264" s="103"/>
      <c r="G264" s="103"/>
      <c r="H264" s="103"/>
      <c r="I264" s="103"/>
      <c r="J264" s="103"/>
      <c r="K264" s="100"/>
      <c r="L264" s="100"/>
      <c r="M264" s="20"/>
      <c r="N264" s="92" t="s">
        <v>23</v>
      </c>
      <c r="O264" s="20"/>
      <c r="P264" s="92" t="s">
        <v>19</v>
      </c>
      <c r="Q264" s="20"/>
      <c r="R264" s="92" t="s">
        <v>20</v>
      </c>
      <c r="S264" s="5">
        <f>IF(M264="元",1,M264)</f>
        <v>0</v>
      </c>
      <c r="T264" s="5">
        <f>IF(M263=" 昭和",S264-63,IF(M263=" 令和",S264+30,S264))</f>
        <v>0</v>
      </c>
      <c r="U264" s="99"/>
      <c r="V264" s="23" t="str">
        <f>IF(M264="","",M264*10000+O264*100+Q264)</f>
        <v/>
      </c>
      <c r="W264" s="5"/>
      <c r="X264" s="17"/>
    </row>
    <row r="265" spans="2:31" ht="15" customHeight="1" x14ac:dyDescent="0.15">
      <c r="B265" s="100" t="str">
        <f>IF(C266="","",(P$255-1)*10+3)</f>
        <v/>
      </c>
      <c r="C265" s="102"/>
      <c r="D265" s="102"/>
      <c r="E265" s="103"/>
      <c r="F265" s="103"/>
      <c r="G265" s="103"/>
      <c r="H265" s="103"/>
      <c r="I265" s="103"/>
      <c r="J265" s="103"/>
      <c r="K265" s="100" t="str">
        <f>IF(J265="","",VLOOKUP(J265,X:Y,2,FALSE))</f>
        <v/>
      </c>
      <c r="L265" s="100"/>
      <c r="M265" s="101" t="s">
        <v>57</v>
      </c>
      <c r="N265" s="101"/>
      <c r="O265" s="101"/>
      <c r="P265" s="101"/>
      <c r="Q265" s="101"/>
      <c r="R265" s="101"/>
      <c r="S265" s="5"/>
      <c r="T265" s="5"/>
      <c r="U265" s="99" t="str">
        <f t="shared" ref="U265" si="67">IF(V266="","",IF(AND(V266&gt;=VLOOKUP(J265,X:AA,3,FALSE),V266&lt;=VLOOKUP(J265,X:AA,4,FALSE)),"","学年を確認してください"))</f>
        <v/>
      </c>
      <c r="V265" s="5"/>
      <c r="W265" s="5"/>
      <c r="X265" s="17"/>
    </row>
    <row r="266" spans="2:31" ht="26.25" customHeight="1" x14ac:dyDescent="0.2">
      <c r="B266" s="100"/>
      <c r="C266" s="104"/>
      <c r="D266" s="104"/>
      <c r="E266" s="103"/>
      <c r="F266" s="103"/>
      <c r="G266" s="103"/>
      <c r="H266" s="103"/>
      <c r="I266" s="103"/>
      <c r="J266" s="103"/>
      <c r="K266" s="100"/>
      <c r="L266" s="100"/>
      <c r="M266" s="20"/>
      <c r="N266" s="92" t="s">
        <v>23</v>
      </c>
      <c r="O266" s="20"/>
      <c r="P266" s="92" t="s">
        <v>19</v>
      </c>
      <c r="Q266" s="20"/>
      <c r="R266" s="92" t="s">
        <v>20</v>
      </c>
      <c r="S266" s="5">
        <f>IF(M266="元",1,M266)</f>
        <v>0</v>
      </c>
      <c r="T266" s="5">
        <f>IF(M265=" 昭和",S266-63,IF(M265=" 令和",S266+30,S266))</f>
        <v>0</v>
      </c>
      <c r="U266" s="99"/>
      <c r="V266" s="23" t="str">
        <f>IF(M266="","",M266*10000+O266*100+Q266)</f>
        <v/>
      </c>
      <c r="W266" s="5"/>
      <c r="X266" s="17"/>
    </row>
    <row r="267" spans="2:31" ht="15" customHeight="1" x14ac:dyDescent="0.15">
      <c r="B267" s="100" t="str">
        <f>IF(C268="","",(P$255-1)*10+4)</f>
        <v/>
      </c>
      <c r="C267" s="102"/>
      <c r="D267" s="102"/>
      <c r="E267" s="103"/>
      <c r="F267" s="103"/>
      <c r="G267" s="103"/>
      <c r="H267" s="103"/>
      <c r="I267" s="103"/>
      <c r="J267" s="103"/>
      <c r="K267" s="100" t="str">
        <f>IF(J267="","",VLOOKUP(J267,X:Y,2,FALSE))</f>
        <v/>
      </c>
      <c r="L267" s="100"/>
      <c r="M267" s="101" t="s">
        <v>57</v>
      </c>
      <c r="N267" s="101"/>
      <c r="O267" s="101"/>
      <c r="P267" s="101"/>
      <c r="Q267" s="101"/>
      <c r="R267" s="101"/>
      <c r="S267" s="5"/>
      <c r="T267" s="5"/>
      <c r="U267" s="99" t="str">
        <f t="shared" ref="U267" si="68">IF(V268="","",IF(AND(V268&gt;=VLOOKUP(J267,X:AA,3,FALSE),V268&lt;=VLOOKUP(J267,X:AA,4,FALSE)),"","学年を確認してください"))</f>
        <v/>
      </c>
      <c r="V267" s="5"/>
      <c r="W267" s="5"/>
      <c r="X267" s="17"/>
    </row>
    <row r="268" spans="2:31" ht="26.25" customHeight="1" x14ac:dyDescent="0.2">
      <c r="B268" s="100"/>
      <c r="C268" s="104"/>
      <c r="D268" s="104"/>
      <c r="E268" s="103"/>
      <c r="F268" s="103"/>
      <c r="G268" s="103"/>
      <c r="H268" s="103"/>
      <c r="I268" s="103"/>
      <c r="J268" s="103"/>
      <c r="K268" s="100"/>
      <c r="L268" s="100"/>
      <c r="M268" s="20"/>
      <c r="N268" s="92" t="s">
        <v>23</v>
      </c>
      <c r="O268" s="20"/>
      <c r="P268" s="92" t="s">
        <v>19</v>
      </c>
      <c r="Q268" s="20"/>
      <c r="R268" s="92" t="s">
        <v>20</v>
      </c>
      <c r="S268" s="5">
        <f>IF(M268="元",1,M268)</f>
        <v>0</v>
      </c>
      <c r="T268" s="5">
        <f>IF(M267=" 昭和",S268-63,IF(M267=" 令和",S268+30,S268))</f>
        <v>0</v>
      </c>
      <c r="U268" s="99"/>
      <c r="V268" s="23" t="str">
        <f>IF(M268="","",M268*10000+O268*100+Q268)</f>
        <v/>
      </c>
      <c r="W268" s="5"/>
      <c r="X268" s="17"/>
    </row>
    <row r="269" spans="2:31" ht="15" customHeight="1" x14ac:dyDescent="0.15">
      <c r="B269" s="100" t="str">
        <f>IF(C270="","",(P$255-1)*10+5)</f>
        <v/>
      </c>
      <c r="C269" s="102"/>
      <c r="D269" s="102"/>
      <c r="E269" s="103"/>
      <c r="F269" s="103"/>
      <c r="G269" s="103"/>
      <c r="H269" s="103"/>
      <c r="I269" s="103"/>
      <c r="J269" s="103"/>
      <c r="K269" s="100" t="str">
        <f>IF(J269="","",VLOOKUP(J269,X:Y,2,FALSE))</f>
        <v/>
      </c>
      <c r="L269" s="100"/>
      <c r="M269" s="101" t="s">
        <v>57</v>
      </c>
      <c r="N269" s="101"/>
      <c r="O269" s="101"/>
      <c r="P269" s="101"/>
      <c r="Q269" s="101"/>
      <c r="R269" s="101"/>
      <c r="S269" s="5"/>
      <c r="T269" s="5"/>
      <c r="U269" s="99" t="str">
        <f t="shared" ref="U269" si="69">IF(V270="","",IF(AND(V270&gt;=VLOOKUP(J269,X:AA,3,FALSE),V270&lt;=VLOOKUP(J269,X:AA,4,FALSE)),"","学年を確認してください"))</f>
        <v/>
      </c>
      <c r="V269" s="5"/>
      <c r="W269" s="5"/>
      <c r="X269" s="17"/>
    </row>
    <row r="270" spans="2:31" ht="26.25" customHeight="1" x14ac:dyDescent="0.2">
      <c r="B270" s="100"/>
      <c r="C270" s="104"/>
      <c r="D270" s="104"/>
      <c r="E270" s="103"/>
      <c r="F270" s="103"/>
      <c r="G270" s="103"/>
      <c r="H270" s="103"/>
      <c r="I270" s="103"/>
      <c r="J270" s="103"/>
      <c r="K270" s="100"/>
      <c r="L270" s="100"/>
      <c r="M270" s="20"/>
      <c r="N270" s="92" t="s">
        <v>23</v>
      </c>
      <c r="O270" s="20"/>
      <c r="P270" s="92" t="s">
        <v>19</v>
      </c>
      <c r="Q270" s="20"/>
      <c r="R270" s="92" t="s">
        <v>20</v>
      </c>
      <c r="S270" s="5">
        <f>IF(M270="元",1,M270)</f>
        <v>0</v>
      </c>
      <c r="T270" s="5">
        <f>IF(M269=" 昭和",S270-63,IF(M269=" 令和",S270+30,S270))</f>
        <v>0</v>
      </c>
      <c r="U270" s="99"/>
      <c r="V270" s="23" t="str">
        <f>IF(M270="","",M270*10000+O270*100+Q270)</f>
        <v/>
      </c>
      <c r="W270" s="5"/>
      <c r="X270" s="17"/>
    </row>
    <row r="271" spans="2:31" ht="15" customHeight="1" x14ac:dyDescent="0.15">
      <c r="B271" s="100" t="str">
        <f>IF(C272="","",(P$255-1)*10+6)</f>
        <v/>
      </c>
      <c r="C271" s="102"/>
      <c r="D271" s="102"/>
      <c r="E271" s="103"/>
      <c r="F271" s="103"/>
      <c r="G271" s="103"/>
      <c r="H271" s="103"/>
      <c r="I271" s="103"/>
      <c r="J271" s="103"/>
      <c r="K271" s="100" t="str">
        <f>IF(J271="","",VLOOKUP(J271,X:Y,2,FALSE))</f>
        <v/>
      </c>
      <c r="L271" s="100"/>
      <c r="M271" s="101" t="s">
        <v>57</v>
      </c>
      <c r="N271" s="101"/>
      <c r="O271" s="101"/>
      <c r="P271" s="101"/>
      <c r="Q271" s="101"/>
      <c r="R271" s="101"/>
      <c r="S271" s="5"/>
      <c r="T271" s="5"/>
      <c r="U271" s="99" t="str">
        <f t="shared" ref="U271" si="70">IF(V272="","",IF(AND(V272&gt;=VLOOKUP(J271,X:AA,3,FALSE),V272&lt;=VLOOKUP(J271,X:AA,4,FALSE)),"","学年を確認してください"))</f>
        <v/>
      </c>
      <c r="V271" s="5"/>
      <c r="W271" s="5"/>
      <c r="X271" s="17"/>
    </row>
    <row r="272" spans="2:31" ht="26.25" customHeight="1" x14ac:dyDescent="0.2">
      <c r="B272" s="100"/>
      <c r="C272" s="104"/>
      <c r="D272" s="104"/>
      <c r="E272" s="103"/>
      <c r="F272" s="103"/>
      <c r="G272" s="103"/>
      <c r="H272" s="103"/>
      <c r="I272" s="103"/>
      <c r="J272" s="103"/>
      <c r="K272" s="100"/>
      <c r="L272" s="100"/>
      <c r="M272" s="20"/>
      <c r="N272" s="92" t="s">
        <v>23</v>
      </c>
      <c r="O272" s="20"/>
      <c r="P272" s="92" t="s">
        <v>19</v>
      </c>
      <c r="Q272" s="20"/>
      <c r="R272" s="92" t="s">
        <v>20</v>
      </c>
      <c r="S272" s="5">
        <f>IF(M272="元",1,M272)</f>
        <v>0</v>
      </c>
      <c r="T272" s="5">
        <f>IF(M271=" 昭和",S272-63,IF(M271=" 令和",S272+30,S272))</f>
        <v>0</v>
      </c>
      <c r="U272" s="99"/>
      <c r="V272" s="23" t="str">
        <f>IF(M272="","",M272*10000+O272*100+Q272)</f>
        <v/>
      </c>
      <c r="W272" s="5"/>
      <c r="X272" s="5"/>
    </row>
    <row r="273" spans="2:31" ht="15" customHeight="1" x14ac:dyDescent="0.15">
      <c r="B273" s="100" t="str">
        <f>IF(C274="","",(P$255-1)*10+7)</f>
        <v/>
      </c>
      <c r="C273" s="102"/>
      <c r="D273" s="102"/>
      <c r="E273" s="103"/>
      <c r="F273" s="103"/>
      <c r="G273" s="103"/>
      <c r="H273" s="103"/>
      <c r="I273" s="103"/>
      <c r="J273" s="103"/>
      <c r="K273" s="100" t="str">
        <f>IF(J273="","",VLOOKUP(J273,X:Y,2,FALSE))</f>
        <v/>
      </c>
      <c r="L273" s="100"/>
      <c r="M273" s="101" t="s">
        <v>57</v>
      </c>
      <c r="N273" s="101"/>
      <c r="O273" s="101"/>
      <c r="P273" s="101"/>
      <c r="Q273" s="101"/>
      <c r="R273" s="101"/>
      <c r="S273" s="5"/>
      <c r="T273" s="5"/>
      <c r="U273" s="99" t="str">
        <f t="shared" ref="U273" si="71">IF(V274="","",IF(AND(V274&gt;=VLOOKUP(J273,X:AA,3,FALSE),V274&lt;=VLOOKUP(J273,X:AA,4,FALSE)),"","学年を確認してください"))</f>
        <v/>
      </c>
      <c r="V273" s="5"/>
      <c r="W273" s="5"/>
      <c r="X273" s="5"/>
    </row>
    <row r="274" spans="2:31" ht="26.25" customHeight="1" x14ac:dyDescent="0.2">
      <c r="B274" s="100"/>
      <c r="C274" s="104"/>
      <c r="D274" s="104"/>
      <c r="E274" s="103"/>
      <c r="F274" s="103"/>
      <c r="G274" s="103"/>
      <c r="H274" s="103"/>
      <c r="I274" s="103"/>
      <c r="J274" s="103"/>
      <c r="K274" s="100"/>
      <c r="L274" s="100"/>
      <c r="M274" s="20"/>
      <c r="N274" s="92" t="s">
        <v>23</v>
      </c>
      <c r="O274" s="20"/>
      <c r="P274" s="92" t="s">
        <v>19</v>
      </c>
      <c r="Q274" s="20"/>
      <c r="R274" s="92" t="s">
        <v>20</v>
      </c>
      <c r="S274" s="5">
        <f>IF(M274="元",1,M274)</f>
        <v>0</v>
      </c>
      <c r="T274" s="5">
        <f>IF(M273=" 昭和",S274-63,IF(M273=" 令和",S274+30,S274))</f>
        <v>0</v>
      </c>
      <c r="U274" s="99"/>
      <c r="V274" s="23" t="str">
        <f>IF(M274="","",M274*10000+O274*100+Q274)</f>
        <v/>
      </c>
      <c r="W274" s="5"/>
      <c r="X274" s="5"/>
    </row>
    <row r="275" spans="2:31" ht="15" customHeight="1" x14ac:dyDescent="0.15">
      <c r="B275" s="100" t="str">
        <f>IF(C276="","",(P$255-1)*10+8)</f>
        <v/>
      </c>
      <c r="C275" s="102"/>
      <c r="D275" s="102"/>
      <c r="E275" s="103"/>
      <c r="F275" s="103"/>
      <c r="G275" s="103"/>
      <c r="H275" s="103"/>
      <c r="I275" s="103"/>
      <c r="J275" s="103"/>
      <c r="K275" s="100" t="str">
        <f>IF(J275="","",VLOOKUP(J275,X:Y,2,FALSE))</f>
        <v/>
      </c>
      <c r="L275" s="100"/>
      <c r="M275" s="101" t="s">
        <v>57</v>
      </c>
      <c r="N275" s="101"/>
      <c r="O275" s="101"/>
      <c r="P275" s="101"/>
      <c r="Q275" s="101"/>
      <c r="R275" s="101"/>
      <c r="S275" s="5"/>
      <c r="T275" s="5"/>
      <c r="U275" s="99" t="str">
        <f t="shared" ref="U275" si="72">IF(V276="","",IF(AND(V276&gt;=VLOOKUP(J275,X:AA,3,FALSE),V276&lt;=VLOOKUP(J275,X:AA,4,FALSE)),"","学年を確認してください"))</f>
        <v/>
      </c>
      <c r="V275" s="5"/>
      <c r="W275" s="5"/>
      <c r="X275" s="5"/>
    </row>
    <row r="276" spans="2:31" ht="26.25" customHeight="1" x14ac:dyDescent="0.2">
      <c r="B276" s="100"/>
      <c r="C276" s="104"/>
      <c r="D276" s="104"/>
      <c r="E276" s="103"/>
      <c r="F276" s="103"/>
      <c r="G276" s="103"/>
      <c r="H276" s="103"/>
      <c r="I276" s="103"/>
      <c r="J276" s="103"/>
      <c r="K276" s="100"/>
      <c r="L276" s="100"/>
      <c r="M276" s="20"/>
      <c r="N276" s="92" t="s">
        <v>23</v>
      </c>
      <c r="O276" s="20"/>
      <c r="P276" s="92" t="s">
        <v>19</v>
      </c>
      <c r="Q276" s="20"/>
      <c r="R276" s="92" t="s">
        <v>20</v>
      </c>
      <c r="S276" s="5">
        <f>IF(M276="元",1,M276)</f>
        <v>0</v>
      </c>
      <c r="T276" s="5">
        <f>IF(M275=" 昭和",S276-63,IF(M275=" 令和",S276+30,S276))</f>
        <v>0</v>
      </c>
      <c r="U276" s="99"/>
      <c r="V276" s="23" t="str">
        <f>IF(M276="","",M276*10000+O276*100+Q276)</f>
        <v/>
      </c>
      <c r="W276" s="5"/>
      <c r="X276" s="5"/>
    </row>
    <row r="277" spans="2:31" ht="15" customHeight="1" x14ac:dyDescent="0.15">
      <c r="B277" s="100" t="str">
        <f>IF(C278="","",(P$255-1)*10+9)</f>
        <v/>
      </c>
      <c r="C277" s="102"/>
      <c r="D277" s="102"/>
      <c r="E277" s="103"/>
      <c r="F277" s="103"/>
      <c r="G277" s="103"/>
      <c r="H277" s="103"/>
      <c r="I277" s="103"/>
      <c r="J277" s="103"/>
      <c r="K277" s="100" t="str">
        <f>IF(J277="","",VLOOKUP(J277,X:Y,2,FALSE))</f>
        <v/>
      </c>
      <c r="L277" s="100"/>
      <c r="M277" s="101" t="s">
        <v>57</v>
      </c>
      <c r="N277" s="101"/>
      <c r="O277" s="101"/>
      <c r="P277" s="101"/>
      <c r="Q277" s="101"/>
      <c r="R277" s="101"/>
      <c r="S277" s="5"/>
      <c r="T277" s="5"/>
      <c r="U277" s="99" t="str">
        <f t="shared" ref="U277" si="73">IF(V278="","",IF(AND(V278&gt;=VLOOKUP(J277,X:AA,3,FALSE),V278&lt;=VLOOKUP(J277,X:AA,4,FALSE)),"","学年を確認してください"))</f>
        <v/>
      </c>
      <c r="V277" s="5"/>
      <c r="W277" s="5"/>
      <c r="X277" s="5"/>
    </row>
    <row r="278" spans="2:31" ht="26.25" customHeight="1" x14ac:dyDescent="0.2">
      <c r="B278" s="100"/>
      <c r="C278" s="104"/>
      <c r="D278" s="104"/>
      <c r="E278" s="103"/>
      <c r="F278" s="103"/>
      <c r="G278" s="103"/>
      <c r="H278" s="103"/>
      <c r="I278" s="103"/>
      <c r="J278" s="103"/>
      <c r="K278" s="100"/>
      <c r="L278" s="100"/>
      <c r="M278" s="20"/>
      <c r="N278" s="92" t="s">
        <v>23</v>
      </c>
      <c r="O278" s="20"/>
      <c r="P278" s="92" t="s">
        <v>19</v>
      </c>
      <c r="Q278" s="20"/>
      <c r="R278" s="92" t="s">
        <v>20</v>
      </c>
      <c r="S278" s="5">
        <f>IF(M278="元",1,M278)</f>
        <v>0</v>
      </c>
      <c r="T278" s="5">
        <f>IF(M277=" 昭和",S278-63,IF(M277=" 令和",S278+30,S278))</f>
        <v>0</v>
      </c>
      <c r="U278" s="99"/>
      <c r="V278" s="23" t="str">
        <f>IF(M278="","",M278*10000+O278*100+Q278)</f>
        <v/>
      </c>
      <c r="W278" s="5"/>
      <c r="X278" s="5"/>
    </row>
    <row r="279" spans="2:31" ht="15" customHeight="1" x14ac:dyDescent="0.15">
      <c r="B279" s="100" t="str">
        <f>IF(C280="","",(P$255-1)*10+10)</f>
        <v/>
      </c>
      <c r="C279" s="102"/>
      <c r="D279" s="102"/>
      <c r="E279" s="103"/>
      <c r="F279" s="103"/>
      <c r="G279" s="103"/>
      <c r="H279" s="103"/>
      <c r="I279" s="103"/>
      <c r="J279" s="103"/>
      <c r="K279" s="100" t="str">
        <f>IF(J279="","",VLOOKUP(J279,X:Y,2,FALSE))</f>
        <v/>
      </c>
      <c r="L279" s="100"/>
      <c r="M279" s="101" t="s">
        <v>57</v>
      </c>
      <c r="N279" s="101"/>
      <c r="O279" s="101"/>
      <c r="P279" s="101"/>
      <c r="Q279" s="101"/>
      <c r="R279" s="101"/>
      <c r="S279" s="5"/>
      <c r="T279" s="5"/>
      <c r="U279" s="99" t="str">
        <f t="shared" ref="U279" si="74">IF(V280="","",IF(AND(V280&gt;=VLOOKUP(J279,X:AA,3,FALSE),V280&lt;=VLOOKUP(J279,X:AA,4,FALSE)),"","学年を確認してください"))</f>
        <v/>
      </c>
      <c r="V279" s="5"/>
      <c r="W279" s="5"/>
      <c r="X279" s="5"/>
    </row>
    <row r="280" spans="2:31" ht="26.25" customHeight="1" x14ac:dyDescent="0.2">
      <c r="B280" s="100"/>
      <c r="C280" s="104"/>
      <c r="D280" s="104"/>
      <c r="E280" s="103"/>
      <c r="F280" s="103"/>
      <c r="G280" s="103"/>
      <c r="H280" s="103"/>
      <c r="I280" s="103"/>
      <c r="J280" s="103"/>
      <c r="K280" s="100"/>
      <c r="L280" s="100"/>
      <c r="M280" s="20"/>
      <c r="N280" s="92" t="s">
        <v>23</v>
      </c>
      <c r="O280" s="20"/>
      <c r="P280" s="92" t="s">
        <v>19</v>
      </c>
      <c r="Q280" s="20"/>
      <c r="R280" s="92" t="s">
        <v>20</v>
      </c>
      <c r="S280" s="5">
        <f>IF(M280="元",1,M280)</f>
        <v>0</v>
      </c>
      <c r="T280" s="5">
        <f>IF(M279=" 昭和",S280-63,IF(M279=" 令和",S280+30,S280))</f>
        <v>0</v>
      </c>
      <c r="U280" s="99"/>
      <c r="V280" s="23" t="str">
        <f>IF(M280="","",M280*10000+O280*100+Q280)</f>
        <v/>
      </c>
      <c r="W280" s="5"/>
      <c r="X280" s="5"/>
    </row>
    <row r="281" spans="2:31" s="2" customFormat="1" ht="30" customHeight="1" x14ac:dyDescent="0.2">
      <c r="B281" s="117" t="str">
        <f>AB$1</f>
        <v>七夕そろばんワールド２０２４ ＯＮＬＩＮＥ 参加申込用紙</v>
      </c>
      <c r="C281" s="117"/>
      <c r="D281" s="117"/>
      <c r="E281" s="117"/>
      <c r="F281" s="117"/>
      <c r="G281" s="117"/>
      <c r="H281" s="117"/>
      <c r="I281" s="117"/>
      <c r="J281" s="117"/>
      <c r="K281" s="117"/>
      <c r="L281" s="117"/>
      <c r="M281" s="117"/>
      <c r="N281" s="117"/>
      <c r="O281" s="117"/>
      <c r="P281" s="117"/>
      <c r="Q281" s="117"/>
      <c r="R281" s="117"/>
      <c r="U281" s="94"/>
      <c r="X281" s="17"/>
      <c r="Y281" s="6"/>
      <c r="Z281" s="6"/>
      <c r="AA281" s="6"/>
      <c r="AB281" s="5"/>
      <c r="AC281" s="5"/>
      <c r="AD281" s="5"/>
      <c r="AE281" s="33"/>
    </row>
    <row r="282" spans="2:31" s="2" customFormat="1" ht="16.5" customHeight="1" x14ac:dyDescent="0.2">
      <c r="B282" s="10"/>
      <c r="C282" s="10"/>
      <c r="D282" s="10"/>
      <c r="E282" s="10"/>
      <c r="F282" s="10"/>
      <c r="G282" s="10"/>
      <c r="H282" s="10"/>
      <c r="I282" s="10"/>
      <c r="J282" s="10"/>
      <c r="K282" s="105" t="s">
        <v>73</v>
      </c>
      <c r="L282" s="105"/>
      <c r="M282" s="15">
        <f>IF(M$2="","",M$2)</f>
        <v>6</v>
      </c>
      <c r="N282" s="92" t="s">
        <v>23</v>
      </c>
      <c r="O282" s="15">
        <f>IF(O$2="","",O$2)</f>
        <v>5</v>
      </c>
      <c r="P282" s="92" t="s">
        <v>19</v>
      </c>
      <c r="Q282" s="15" t="str">
        <f>IF(Q$2="","",Q$2)</f>
        <v/>
      </c>
      <c r="R282" s="92" t="s">
        <v>20</v>
      </c>
      <c r="U282" s="94"/>
      <c r="X282" s="17"/>
      <c r="Y282" s="6"/>
      <c r="Z282" s="6"/>
      <c r="AA282" s="6"/>
      <c r="AB282" s="5"/>
      <c r="AC282" s="5"/>
      <c r="AD282" s="5"/>
      <c r="AE282" s="33"/>
    </row>
    <row r="283" spans="2:31" ht="9.75" customHeight="1" x14ac:dyDescent="0.2">
      <c r="X283" s="17"/>
    </row>
    <row r="284" spans="2:31" ht="15" customHeight="1" x14ac:dyDescent="0.2">
      <c r="B284" s="112" t="s">
        <v>13</v>
      </c>
      <c r="C284" s="112"/>
      <c r="D284" s="112"/>
      <c r="E284" s="112"/>
      <c r="F284" s="112"/>
      <c r="G284" s="112"/>
      <c r="H284" s="112"/>
      <c r="I284" s="113" t="s">
        <v>50</v>
      </c>
      <c r="J284" s="113"/>
      <c r="K284" s="112" t="s">
        <v>14</v>
      </c>
      <c r="L284" s="112"/>
      <c r="M284" s="112"/>
      <c r="N284" s="112"/>
      <c r="O284" s="112"/>
      <c r="P284" s="112"/>
      <c r="Q284" s="112"/>
      <c r="R284" s="112"/>
      <c r="X284" s="17"/>
    </row>
    <row r="285" spans="2:31" s="3" customFormat="1" ht="25.5" customHeight="1" x14ac:dyDescent="0.2">
      <c r="B285" s="113" t="s">
        <v>11</v>
      </c>
      <c r="C285" s="113"/>
      <c r="D285" s="113"/>
      <c r="E285" s="113"/>
      <c r="F285" s="113"/>
      <c r="G285" s="113"/>
      <c r="H285" s="113"/>
      <c r="I285" s="113"/>
      <c r="J285" s="113"/>
      <c r="K285" s="113" t="s">
        <v>56</v>
      </c>
      <c r="L285" s="113"/>
      <c r="M285" s="113"/>
      <c r="N285" s="113"/>
      <c r="O285" s="113"/>
      <c r="P285" s="113"/>
      <c r="Q285" s="113"/>
      <c r="R285" s="113"/>
      <c r="U285" s="96"/>
      <c r="X285" s="17"/>
      <c r="Y285" s="6"/>
      <c r="Z285" s="6"/>
      <c r="AA285" s="6"/>
      <c r="AE285" s="33"/>
    </row>
    <row r="286" spans="2:31" s="3" customFormat="1" ht="15" customHeight="1" x14ac:dyDescent="0.2">
      <c r="B286" s="100" t="str">
        <f>IF(B$6="","",B$6)</f>
        <v/>
      </c>
      <c r="C286" s="100"/>
      <c r="D286" s="100"/>
      <c r="E286" s="100"/>
      <c r="F286" s="100"/>
      <c r="G286" s="100"/>
      <c r="H286" s="100"/>
      <c r="I286" s="111" t="str">
        <f>IF(I$6="","",I$6)</f>
        <v/>
      </c>
      <c r="J286" s="111"/>
      <c r="K286" s="100" t="str">
        <f>IF(K$6="","",K$6)</f>
        <v/>
      </c>
      <c r="L286" s="100"/>
      <c r="M286" s="100"/>
      <c r="N286" s="100"/>
      <c r="O286" s="100"/>
      <c r="P286" s="100"/>
      <c r="Q286" s="100"/>
      <c r="R286" s="100"/>
      <c r="U286" s="96"/>
      <c r="X286" s="17"/>
      <c r="Y286" s="6"/>
      <c r="Z286" s="6"/>
      <c r="AA286" s="6"/>
      <c r="AE286" s="33"/>
    </row>
    <row r="287" spans="2:31" s="3" customFormat="1" ht="29.25" customHeight="1" x14ac:dyDescent="0.2">
      <c r="B287" s="111" t="str">
        <f>IF(B$7="","",B$7)</f>
        <v/>
      </c>
      <c r="C287" s="111"/>
      <c r="D287" s="111"/>
      <c r="E287" s="111"/>
      <c r="F287" s="111"/>
      <c r="G287" s="111"/>
      <c r="H287" s="111"/>
      <c r="I287" s="111"/>
      <c r="J287" s="111"/>
      <c r="K287" s="111" t="str">
        <f>IF(K$7="","",K$7)</f>
        <v/>
      </c>
      <c r="L287" s="111"/>
      <c r="M287" s="111"/>
      <c r="N287" s="111"/>
      <c r="O287" s="111"/>
      <c r="P287" s="111"/>
      <c r="Q287" s="111"/>
      <c r="R287" s="111"/>
      <c r="U287" s="96"/>
      <c r="X287" s="17"/>
      <c r="Y287" s="6"/>
      <c r="Z287" s="6"/>
      <c r="AA287" s="6"/>
      <c r="AE287" s="33"/>
    </row>
    <row r="288" spans="2:31" s="3" customFormat="1" ht="6.75" customHeight="1" x14ac:dyDescent="0.2">
      <c r="J288" s="9"/>
      <c r="K288" s="9"/>
      <c r="L288" s="9"/>
      <c r="M288" s="9"/>
      <c r="N288" s="9"/>
      <c r="O288" s="9"/>
      <c r="P288" s="9"/>
      <c r="Q288" s="9"/>
      <c r="R288" s="9"/>
      <c r="U288" s="96"/>
      <c r="X288" s="17"/>
      <c r="Y288" s="6"/>
      <c r="Z288" s="6"/>
      <c r="AA288" s="6"/>
      <c r="AE288" s="33"/>
    </row>
    <row r="289" spans="2:31" s="3" customFormat="1" ht="30" customHeight="1" x14ac:dyDescent="0.2">
      <c r="B289" s="14"/>
      <c r="C289" s="14"/>
      <c r="D289" s="14"/>
      <c r="E289" s="14"/>
      <c r="F289" s="14"/>
      <c r="G289" s="14"/>
      <c r="H289" s="14"/>
      <c r="I289" s="14"/>
      <c r="J289" s="14"/>
      <c r="K289" s="16" t="s">
        <v>29</v>
      </c>
      <c r="L289" s="15" t="str">
        <f>IF(L$9="","",L$9)</f>
        <v/>
      </c>
      <c r="M289" s="100" t="s">
        <v>27</v>
      </c>
      <c r="N289" s="100"/>
      <c r="O289" s="100"/>
      <c r="P289" s="15">
        <v>9</v>
      </c>
      <c r="Q289" s="100" t="s">
        <v>28</v>
      </c>
      <c r="R289" s="100"/>
      <c r="U289" s="96"/>
      <c r="X289" s="17"/>
      <c r="Y289" s="6"/>
      <c r="Z289" s="6"/>
      <c r="AA289" s="6"/>
      <c r="AE289" s="33"/>
    </row>
    <row r="290" spans="2:31" s="3" customFormat="1" ht="20.25" customHeight="1" x14ac:dyDescent="0.2">
      <c r="B290" s="114" t="str">
        <f>B$10</f>
        <v>※学校名は正式名称で県立・市立など記入（国立・私立は不要）。特殊な文字には対応できません。</v>
      </c>
      <c r="C290" s="114"/>
      <c r="D290" s="114"/>
      <c r="E290" s="114"/>
      <c r="F290" s="114"/>
      <c r="G290" s="114"/>
      <c r="H290" s="114"/>
      <c r="I290" s="114"/>
      <c r="J290" s="114"/>
      <c r="K290" s="114"/>
      <c r="L290" s="114"/>
      <c r="M290" s="114"/>
      <c r="N290" s="114"/>
      <c r="O290" s="114"/>
      <c r="P290" s="114"/>
      <c r="Q290" s="114"/>
      <c r="R290" s="114"/>
      <c r="U290" s="96"/>
      <c r="X290" s="17"/>
      <c r="Y290" s="6"/>
      <c r="Z290" s="6"/>
      <c r="AA290" s="6"/>
      <c r="AE290" s="33"/>
    </row>
    <row r="291" spans="2:31" ht="15" customHeight="1" x14ac:dyDescent="0.15">
      <c r="B291" s="113" t="s">
        <v>24</v>
      </c>
      <c r="C291" s="115" t="s">
        <v>14</v>
      </c>
      <c r="D291" s="115"/>
      <c r="E291" s="116" t="s">
        <v>60</v>
      </c>
      <c r="F291" s="116"/>
      <c r="G291" s="116"/>
      <c r="H291" s="116"/>
      <c r="I291" s="116"/>
      <c r="J291" s="116" t="s">
        <v>9</v>
      </c>
      <c r="K291" s="116" t="s">
        <v>0</v>
      </c>
      <c r="L291" s="116"/>
      <c r="M291" s="116" t="s">
        <v>7</v>
      </c>
      <c r="N291" s="116"/>
      <c r="O291" s="116"/>
      <c r="P291" s="116"/>
      <c r="Q291" s="116"/>
      <c r="R291" s="116"/>
      <c r="S291" s="5"/>
      <c r="T291" s="5"/>
      <c r="U291" s="97"/>
      <c r="V291" s="5"/>
      <c r="W291" s="5"/>
      <c r="X291" s="17"/>
    </row>
    <row r="292" spans="2:31" s="3" customFormat="1" ht="31.5" customHeight="1" x14ac:dyDescent="0.2">
      <c r="B292" s="113"/>
      <c r="C292" s="116" t="s">
        <v>1</v>
      </c>
      <c r="D292" s="116"/>
      <c r="E292" s="116"/>
      <c r="F292" s="116"/>
      <c r="G292" s="116"/>
      <c r="H292" s="116"/>
      <c r="I292" s="116"/>
      <c r="J292" s="116"/>
      <c r="K292" s="116"/>
      <c r="L292" s="116"/>
      <c r="M292" s="116"/>
      <c r="N292" s="116"/>
      <c r="O292" s="116"/>
      <c r="P292" s="116"/>
      <c r="Q292" s="116"/>
      <c r="R292" s="116"/>
      <c r="U292" s="96"/>
      <c r="X292" s="17"/>
      <c r="Y292" s="6"/>
      <c r="Z292" s="6"/>
      <c r="AA292" s="6"/>
      <c r="AE292" s="33"/>
    </row>
    <row r="293" spans="2:31" ht="15" customHeight="1" x14ac:dyDescent="0.15">
      <c r="B293" s="113" t="s">
        <v>37</v>
      </c>
      <c r="C293" s="110" t="s">
        <v>10</v>
      </c>
      <c r="D293" s="110"/>
      <c r="E293" s="100" t="s">
        <v>149</v>
      </c>
      <c r="F293" s="100"/>
      <c r="G293" s="100"/>
      <c r="H293" s="100"/>
      <c r="I293" s="100"/>
      <c r="J293" s="100" t="s">
        <v>49</v>
      </c>
      <c r="K293" s="100" t="s">
        <v>12</v>
      </c>
      <c r="L293" s="100"/>
      <c r="M293" s="106" t="s">
        <v>57</v>
      </c>
      <c r="N293" s="106"/>
      <c r="O293" s="106"/>
      <c r="P293" s="106"/>
      <c r="Q293" s="106"/>
      <c r="R293" s="106"/>
      <c r="S293" s="5"/>
      <c r="T293" s="5"/>
      <c r="U293" s="97"/>
      <c r="V293" s="5"/>
      <c r="W293" s="5"/>
      <c r="X293" s="17"/>
    </row>
    <row r="294" spans="2:31" ht="31.5" customHeight="1" x14ac:dyDescent="0.2">
      <c r="B294" s="113"/>
      <c r="C294" s="111" t="s">
        <v>126</v>
      </c>
      <c r="D294" s="111"/>
      <c r="E294" s="100"/>
      <c r="F294" s="100"/>
      <c r="G294" s="100"/>
      <c r="H294" s="100"/>
      <c r="I294" s="100"/>
      <c r="J294" s="100"/>
      <c r="K294" s="100"/>
      <c r="L294" s="100"/>
      <c r="M294" s="16">
        <v>28</v>
      </c>
      <c r="N294" s="92" t="s">
        <v>23</v>
      </c>
      <c r="O294" s="16">
        <v>7</v>
      </c>
      <c r="P294" s="92" t="s">
        <v>19</v>
      </c>
      <c r="Q294" s="16">
        <v>7</v>
      </c>
      <c r="R294" s="92" t="s">
        <v>20</v>
      </c>
      <c r="S294" s="5"/>
      <c r="T294" s="5"/>
      <c r="U294" s="97" t="s">
        <v>59</v>
      </c>
      <c r="V294" s="5"/>
      <c r="W294" s="5"/>
      <c r="X294" s="17"/>
    </row>
    <row r="295" spans="2:31" ht="15" customHeight="1" x14ac:dyDescent="0.15">
      <c r="B295" s="100" t="str">
        <f>IF(C296="","",(P$289-1)*10+1)</f>
        <v/>
      </c>
      <c r="C295" s="102"/>
      <c r="D295" s="102"/>
      <c r="E295" s="103"/>
      <c r="F295" s="103"/>
      <c r="G295" s="103"/>
      <c r="H295" s="103"/>
      <c r="I295" s="103"/>
      <c r="J295" s="103"/>
      <c r="K295" s="100" t="str">
        <f>IF(J295="","",VLOOKUP(J295,X:Y,2,FALSE))</f>
        <v/>
      </c>
      <c r="L295" s="100"/>
      <c r="M295" s="101" t="s">
        <v>57</v>
      </c>
      <c r="N295" s="101"/>
      <c r="O295" s="101"/>
      <c r="P295" s="101"/>
      <c r="Q295" s="101"/>
      <c r="R295" s="101"/>
      <c r="S295" s="5"/>
      <c r="T295" s="5"/>
      <c r="U295" s="99" t="str">
        <f>IF(V296="","",IF(AND(V296&gt;=VLOOKUP(J295,X:AA,3,FALSE),V296&lt;=VLOOKUP(J295,X:AA,4,FALSE)),"","学年を確認してください"))</f>
        <v/>
      </c>
      <c r="V295" s="5"/>
      <c r="W295" s="5"/>
      <c r="X295" s="17"/>
    </row>
    <row r="296" spans="2:31" ht="26.25" customHeight="1" x14ac:dyDescent="0.2">
      <c r="B296" s="100"/>
      <c r="C296" s="104"/>
      <c r="D296" s="104"/>
      <c r="E296" s="103"/>
      <c r="F296" s="103"/>
      <c r="G296" s="103"/>
      <c r="H296" s="103"/>
      <c r="I296" s="103"/>
      <c r="J296" s="103"/>
      <c r="K296" s="100"/>
      <c r="L296" s="100"/>
      <c r="M296" s="20"/>
      <c r="N296" s="92" t="s">
        <v>23</v>
      </c>
      <c r="O296" s="20"/>
      <c r="P296" s="92" t="s">
        <v>19</v>
      </c>
      <c r="Q296" s="20"/>
      <c r="R296" s="92" t="s">
        <v>20</v>
      </c>
      <c r="S296" s="5">
        <f>IF(M296="元",1,M296)</f>
        <v>0</v>
      </c>
      <c r="T296" s="5">
        <f>IF(M295=" 昭和",S296-63,IF(M295=" 令和",S296+30,S296))</f>
        <v>0</v>
      </c>
      <c r="U296" s="99"/>
      <c r="V296" s="23" t="str">
        <f>IF(M296="","",M296*10000+O296*100+Q296)</f>
        <v/>
      </c>
      <c r="W296" s="5"/>
      <c r="X296" s="17"/>
    </row>
    <row r="297" spans="2:31" ht="15" customHeight="1" x14ac:dyDescent="0.15">
      <c r="B297" s="100" t="str">
        <f>IF(C298="","",(P$289-1)*10+2)</f>
        <v/>
      </c>
      <c r="C297" s="102"/>
      <c r="D297" s="102"/>
      <c r="E297" s="103"/>
      <c r="F297" s="103"/>
      <c r="G297" s="103"/>
      <c r="H297" s="103"/>
      <c r="I297" s="103"/>
      <c r="J297" s="103"/>
      <c r="K297" s="100" t="str">
        <f>IF(J297="","",VLOOKUP(J297,X:Y,2,FALSE))</f>
        <v/>
      </c>
      <c r="L297" s="100"/>
      <c r="M297" s="101" t="s">
        <v>57</v>
      </c>
      <c r="N297" s="101"/>
      <c r="O297" s="101"/>
      <c r="P297" s="101"/>
      <c r="Q297" s="101"/>
      <c r="R297" s="101"/>
      <c r="S297" s="5"/>
      <c r="T297" s="5"/>
      <c r="U297" s="99" t="str">
        <f t="shared" ref="U297" si="75">IF(V298="","",IF(AND(V298&gt;=VLOOKUP(J297,X:AA,3,FALSE),V298&lt;=VLOOKUP(J297,X:AA,4,FALSE)),"","学年を確認してください"))</f>
        <v/>
      </c>
      <c r="V297" s="5"/>
      <c r="W297" s="5"/>
      <c r="X297" s="17"/>
    </row>
    <row r="298" spans="2:31" ht="26.25" customHeight="1" x14ac:dyDescent="0.2">
      <c r="B298" s="100"/>
      <c r="C298" s="104"/>
      <c r="D298" s="104"/>
      <c r="E298" s="103"/>
      <c r="F298" s="103"/>
      <c r="G298" s="103"/>
      <c r="H298" s="103"/>
      <c r="I298" s="103"/>
      <c r="J298" s="103"/>
      <c r="K298" s="100"/>
      <c r="L298" s="100"/>
      <c r="M298" s="20"/>
      <c r="N298" s="92" t="s">
        <v>23</v>
      </c>
      <c r="O298" s="20"/>
      <c r="P298" s="92" t="s">
        <v>19</v>
      </c>
      <c r="Q298" s="20"/>
      <c r="R298" s="92" t="s">
        <v>20</v>
      </c>
      <c r="S298" s="5">
        <f>IF(M298="元",1,M298)</f>
        <v>0</v>
      </c>
      <c r="T298" s="5">
        <f>IF(M297=" 昭和",S298-63,IF(M297=" 令和",S298+30,S298))</f>
        <v>0</v>
      </c>
      <c r="U298" s="99"/>
      <c r="V298" s="23" t="str">
        <f>IF(M298="","",M298*10000+O298*100+Q298)</f>
        <v/>
      </c>
      <c r="W298" s="5"/>
      <c r="X298" s="17"/>
    </row>
    <row r="299" spans="2:31" ht="15" customHeight="1" x14ac:dyDescent="0.15">
      <c r="B299" s="100" t="str">
        <f>IF(C300="","",(P$289-1)*10+3)</f>
        <v/>
      </c>
      <c r="C299" s="102"/>
      <c r="D299" s="102"/>
      <c r="E299" s="103"/>
      <c r="F299" s="103"/>
      <c r="G299" s="103"/>
      <c r="H299" s="103"/>
      <c r="I299" s="103"/>
      <c r="J299" s="103"/>
      <c r="K299" s="100" t="str">
        <f>IF(J299="","",VLOOKUP(J299,X:Y,2,FALSE))</f>
        <v/>
      </c>
      <c r="L299" s="100"/>
      <c r="M299" s="101" t="s">
        <v>57</v>
      </c>
      <c r="N299" s="101"/>
      <c r="O299" s="101"/>
      <c r="P299" s="101"/>
      <c r="Q299" s="101"/>
      <c r="R299" s="101"/>
      <c r="S299" s="5"/>
      <c r="T299" s="5"/>
      <c r="U299" s="99" t="str">
        <f t="shared" ref="U299" si="76">IF(V300="","",IF(AND(V300&gt;=VLOOKUP(J299,X:AA,3,FALSE),V300&lt;=VLOOKUP(J299,X:AA,4,FALSE)),"","学年を確認してください"))</f>
        <v/>
      </c>
      <c r="V299" s="5"/>
      <c r="W299" s="5"/>
      <c r="X299" s="17"/>
    </row>
    <row r="300" spans="2:31" ht="26.25" customHeight="1" x14ac:dyDescent="0.2">
      <c r="B300" s="100"/>
      <c r="C300" s="104"/>
      <c r="D300" s="104"/>
      <c r="E300" s="103"/>
      <c r="F300" s="103"/>
      <c r="G300" s="103"/>
      <c r="H300" s="103"/>
      <c r="I300" s="103"/>
      <c r="J300" s="103"/>
      <c r="K300" s="100"/>
      <c r="L300" s="100"/>
      <c r="M300" s="20"/>
      <c r="N300" s="92" t="s">
        <v>23</v>
      </c>
      <c r="O300" s="20"/>
      <c r="P300" s="92" t="s">
        <v>19</v>
      </c>
      <c r="Q300" s="20"/>
      <c r="R300" s="92" t="s">
        <v>20</v>
      </c>
      <c r="S300" s="5">
        <f>IF(M300="元",1,M300)</f>
        <v>0</v>
      </c>
      <c r="T300" s="5">
        <f>IF(M299=" 昭和",S300-63,IF(M299=" 令和",S300+30,S300))</f>
        <v>0</v>
      </c>
      <c r="U300" s="99"/>
      <c r="V300" s="23" t="str">
        <f>IF(M300="","",M300*10000+O300*100+Q300)</f>
        <v/>
      </c>
      <c r="W300" s="5"/>
      <c r="X300" s="17"/>
    </row>
    <row r="301" spans="2:31" ht="15" customHeight="1" x14ac:dyDescent="0.15">
      <c r="B301" s="100" t="str">
        <f>IF(C302="","",(P$289-1)*10+4)</f>
        <v/>
      </c>
      <c r="C301" s="102"/>
      <c r="D301" s="102"/>
      <c r="E301" s="103"/>
      <c r="F301" s="103"/>
      <c r="G301" s="103"/>
      <c r="H301" s="103"/>
      <c r="I301" s="103"/>
      <c r="J301" s="103"/>
      <c r="K301" s="100" t="str">
        <f>IF(J301="","",VLOOKUP(J301,X:Y,2,FALSE))</f>
        <v/>
      </c>
      <c r="L301" s="100"/>
      <c r="M301" s="101" t="s">
        <v>57</v>
      </c>
      <c r="N301" s="101"/>
      <c r="O301" s="101"/>
      <c r="P301" s="101"/>
      <c r="Q301" s="101"/>
      <c r="R301" s="101"/>
      <c r="S301" s="5"/>
      <c r="T301" s="5"/>
      <c r="U301" s="99" t="str">
        <f t="shared" ref="U301" si="77">IF(V302="","",IF(AND(V302&gt;=VLOOKUP(J301,X:AA,3,FALSE),V302&lt;=VLOOKUP(J301,X:AA,4,FALSE)),"","学年を確認してください"))</f>
        <v/>
      </c>
      <c r="V301" s="5"/>
      <c r="W301" s="5"/>
      <c r="X301" s="17"/>
    </row>
    <row r="302" spans="2:31" ht="26.25" customHeight="1" x14ac:dyDescent="0.2">
      <c r="B302" s="100"/>
      <c r="C302" s="104"/>
      <c r="D302" s="104"/>
      <c r="E302" s="103"/>
      <c r="F302" s="103"/>
      <c r="G302" s="103"/>
      <c r="H302" s="103"/>
      <c r="I302" s="103"/>
      <c r="J302" s="103"/>
      <c r="K302" s="100"/>
      <c r="L302" s="100"/>
      <c r="M302" s="20"/>
      <c r="N302" s="92" t="s">
        <v>23</v>
      </c>
      <c r="O302" s="20"/>
      <c r="P302" s="92" t="s">
        <v>19</v>
      </c>
      <c r="Q302" s="20"/>
      <c r="R302" s="92" t="s">
        <v>20</v>
      </c>
      <c r="S302" s="5">
        <f>IF(M302="元",1,M302)</f>
        <v>0</v>
      </c>
      <c r="T302" s="5">
        <f>IF(M301=" 昭和",S302-63,IF(M301=" 令和",S302+30,S302))</f>
        <v>0</v>
      </c>
      <c r="U302" s="99"/>
      <c r="V302" s="23" t="str">
        <f>IF(M302="","",M302*10000+O302*100+Q302)</f>
        <v/>
      </c>
      <c r="W302" s="5"/>
      <c r="X302" s="17"/>
    </row>
    <row r="303" spans="2:31" ht="15" customHeight="1" x14ac:dyDescent="0.15">
      <c r="B303" s="100" t="str">
        <f>IF(C304="","",(P$289-1)*10+5)</f>
        <v/>
      </c>
      <c r="C303" s="102"/>
      <c r="D303" s="102"/>
      <c r="E303" s="103"/>
      <c r="F303" s="103"/>
      <c r="G303" s="103"/>
      <c r="H303" s="103"/>
      <c r="I303" s="103"/>
      <c r="J303" s="103"/>
      <c r="K303" s="100" t="str">
        <f>IF(J303="","",VLOOKUP(J303,X:Y,2,FALSE))</f>
        <v/>
      </c>
      <c r="L303" s="100"/>
      <c r="M303" s="101" t="s">
        <v>57</v>
      </c>
      <c r="N303" s="101"/>
      <c r="O303" s="101"/>
      <c r="P303" s="101"/>
      <c r="Q303" s="101"/>
      <c r="R303" s="101"/>
      <c r="S303" s="5"/>
      <c r="T303" s="5"/>
      <c r="U303" s="99" t="str">
        <f t="shared" ref="U303" si="78">IF(V304="","",IF(AND(V304&gt;=VLOOKUP(J303,X:AA,3,FALSE),V304&lt;=VLOOKUP(J303,X:AA,4,FALSE)),"","学年を確認してください"))</f>
        <v/>
      </c>
      <c r="V303" s="5"/>
      <c r="W303" s="5"/>
      <c r="X303" s="17"/>
    </row>
    <row r="304" spans="2:31" ht="26.25" customHeight="1" x14ac:dyDescent="0.2">
      <c r="B304" s="100"/>
      <c r="C304" s="104"/>
      <c r="D304" s="104"/>
      <c r="E304" s="103"/>
      <c r="F304" s="103"/>
      <c r="G304" s="103"/>
      <c r="H304" s="103"/>
      <c r="I304" s="103"/>
      <c r="J304" s="103"/>
      <c r="K304" s="100"/>
      <c r="L304" s="100"/>
      <c r="M304" s="20"/>
      <c r="N304" s="92" t="s">
        <v>23</v>
      </c>
      <c r="O304" s="20"/>
      <c r="P304" s="92" t="s">
        <v>19</v>
      </c>
      <c r="Q304" s="20"/>
      <c r="R304" s="92" t="s">
        <v>20</v>
      </c>
      <c r="S304" s="5">
        <f>IF(M304="元",1,M304)</f>
        <v>0</v>
      </c>
      <c r="T304" s="5">
        <f>IF(M303=" 昭和",S304-63,IF(M303=" 令和",S304+30,S304))</f>
        <v>0</v>
      </c>
      <c r="U304" s="99"/>
      <c r="V304" s="23" t="str">
        <f>IF(M304="","",M304*10000+O304*100+Q304)</f>
        <v/>
      </c>
      <c r="W304" s="5"/>
      <c r="X304" s="17"/>
    </row>
    <row r="305" spans="2:31" ht="15" customHeight="1" x14ac:dyDescent="0.15">
      <c r="B305" s="100" t="str">
        <f>IF(C306="","",(P$289-1)*10+6)</f>
        <v/>
      </c>
      <c r="C305" s="102"/>
      <c r="D305" s="102"/>
      <c r="E305" s="103"/>
      <c r="F305" s="103"/>
      <c r="G305" s="103"/>
      <c r="H305" s="103"/>
      <c r="I305" s="103"/>
      <c r="J305" s="103"/>
      <c r="K305" s="100" t="str">
        <f>IF(J305="","",VLOOKUP(J305,X:Y,2,FALSE))</f>
        <v/>
      </c>
      <c r="L305" s="100"/>
      <c r="M305" s="101" t="s">
        <v>57</v>
      </c>
      <c r="N305" s="101"/>
      <c r="O305" s="101"/>
      <c r="P305" s="101"/>
      <c r="Q305" s="101"/>
      <c r="R305" s="101"/>
      <c r="S305" s="5"/>
      <c r="T305" s="5"/>
      <c r="U305" s="99" t="str">
        <f t="shared" ref="U305" si="79">IF(V306="","",IF(AND(V306&gt;=VLOOKUP(J305,X:AA,3,FALSE),V306&lt;=VLOOKUP(J305,X:AA,4,FALSE)),"","学年を確認してください"))</f>
        <v/>
      </c>
      <c r="V305" s="5"/>
      <c r="W305" s="5"/>
      <c r="X305" s="17"/>
    </row>
    <row r="306" spans="2:31" ht="26.25" customHeight="1" x14ac:dyDescent="0.2">
      <c r="B306" s="100"/>
      <c r="C306" s="104"/>
      <c r="D306" s="104"/>
      <c r="E306" s="103"/>
      <c r="F306" s="103"/>
      <c r="G306" s="103"/>
      <c r="H306" s="103"/>
      <c r="I306" s="103"/>
      <c r="J306" s="103"/>
      <c r="K306" s="100"/>
      <c r="L306" s="100"/>
      <c r="M306" s="20"/>
      <c r="N306" s="92" t="s">
        <v>23</v>
      </c>
      <c r="O306" s="20"/>
      <c r="P306" s="92" t="s">
        <v>19</v>
      </c>
      <c r="Q306" s="20"/>
      <c r="R306" s="92" t="s">
        <v>20</v>
      </c>
      <c r="S306" s="5">
        <f>IF(M306="元",1,M306)</f>
        <v>0</v>
      </c>
      <c r="T306" s="5">
        <f>IF(M305=" 昭和",S306-63,IF(M305=" 令和",S306+30,S306))</f>
        <v>0</v>
      </c>
      <c r="U306" s="99"/>
      <c r="V306" s="23" t="str">
        <f>IF(M306="","",M306*10000+O306*100+Q306)</f>
        <v/>
      </c>
      <c r="W306" s="5"/>
      <c r="X306" s="5"/>
    </row>
    <row r="307" spans="2:31" ht="15" customHeight="1" x14ac:dyDescent="0.15">
      <c r="B307" s="100" t="str">
        <f>IF(C308="","",(P$289-1)*10+7)</f>
        <v/>
      </c>
      <c r="C307" s="102"/>
      <c r="D307" s="102"/>
      <c r="E307" s="103"/>
      <c r="F307" s="103"/>
      <c r="G307" s="103"/>
      <c r="H307" s="103"/>
      <c r="I307" s="103"/>
      <c r="J307" s="103"/>
      <c r="K307" s="100" t="str">
        <f>IF(J307="","",VLOOKUP(J307,X:Y,2,FALSE))</f>
        <v/>
      </c>
      <c r="L307" s="100"/>
      <c r="M307" s="101" t="s">
        <v>57</v>
      </c>
      <c r="N307" s="101"/>
      <c r="O307" s="101"/>
      <c r="P307" s="101"/>
      <c r="Q307" s="101"/>
      <c r="R307" s="101"/>
      <c r="S307" s="5"/>
      <c r="T307" s="5"/>
      <c r="U307" s="99" t="str">
        <f t="shared" ref="U307" si="80">IF(V308="","",IF(AND(V308&gt;=VLOOKUP(J307,X:AA,3,FALSE),V308&lt;=VLOOKUP(J307,X:AA,4,FALSE)),"","学年を確認してください"))</f>
        <v/>
      </c>
      <c r="V307" s="5"/>
      <c r="W307" s="5"/>
      <c r="X307" s="5"/>
    </row>
    <row r="308" spans="2:31" ht="26.25" customHeight="1" x14ac:dyDescent="0.2">
      <c r="B308" s="100"/>
      <c r="C308" s="104"/>
      <c r="D308" s="104"/>
      <c r="E308" s="103"/>
      <c r="F308" s="103"/>
      <c r="G308" s="103"/>
      <c r="H308" s="103"/>
      <c r="I308" s="103"/>
      <c r="J308" s="103"/>
      <c r="K308" s="100"/>
      <c r="L308" s="100"/>
      <c r="M308" s="20"/>
      <c r="N308" s="92" t="s">
        <v>23</v>
      </c>
      <c r="O308" s="20"/>
      <c r="P308" s="92" t="s">
        <v>19</v>
      </c>
      <c r="Q308" s="20"/>
      <c r="R308" s="92" t="s">
        <v>20</v>
      </c>
      <c r="S308" s="5">
        <f>IF(M308="元",1,M308)</f>
        <v>0</v>
      </c>
      <c r="T308" s="5">
        <f>IF(M307=" 昭和",S308-63,IF(M307=" 令和",S308+30,S308))</f>
        <v>0</v>
      </c>
      <c r="U308" s="99"/>
      <c r="V308" s="23" t="str">
        <f>IF(M308="","",M308*10000+O308*100+Q308)</f>
        <v/>
      </c>
      <c r="W308" s="5"/>
      <c r="X308" s="5"/>
    </row>
    <row r="309" spans="2:31" ht="15" customHeight="1" x14ac:dyDescent="0.15">
      <c r="B309" s="100" t="str">
        <f>IF(C310="","",(P$289-1)*10+8)</f>
        <v/>
      </c>
      <c r="C309" s="102"/>
      <c r="D309" s="102"/>
      <c r="E309" s="103"/>
      <c r="F309" s="103"/>
      <c r="G309" s="103"/>
      <c r="H309" s="103"/>
      <c r="I309" s="103"/>
      <c r="J309" s="103"/>
      <c r="K309" s="100" t="str">
        <f>IF(J309="","",VLOOKUP(J309,X:Y,2,FALSE))</f>
        <v/>
      </c>
      <c r="L309" s="100"/>
      <c r="M309" s="101" t="s">
        <v>57</v>
      </c>
      <c r="N309" s="101"/>
      <c r="O309" s="101"/>
      <c r="P309" s="101"/>
      <c r="Q309" s="101"/>
      <c r="R309" s="101"/>
      <c r="S309" s="5"/>
      <c r="T309" s="5"/>
      <c r="U309" s="99" t="str">
        <f t="shared" ref="U309" si="81">IF(V310="","",IF(AND(V310&gt;=VLOOKUP(J309,X:AA,3,FALSE),V310&lt;=VLOOKUP(J309,X:AA,4,FALSE)),"","学年を確認してください"))</f>
        <v/>
      </c>
      <c r="V309" s="5"/>
      <c r="W309" s="5"/>
      <c r="X309" s="5"/>
    </row>
    <row r="310" spans="2:31" ht="26.25" customHeight="1" x14ac:dyDescent="0.2">
      <c r="B310" s="100"/>
      <c r="C310" s="104"/>
      <c r="D310" s="104"/>
      <c r="E310" s="103"/>
      <c r="F310" s="103"/>
      <c r="G310" s="103"/>
      <c r="H310" s="103"/>
      <c r="I310" s="103"/>
      <c r="J310" s="103"/>
      <c r="K310" s="100"/>
      <c r="L310" s="100"/>
      <c r="M310" s="20"/>
      <c r="N310" s="92" t="s">
        <v>23</v>
      </c>
      <c r="O310" s="20"/>
      <c r="P310" s="92" t="s">
        <v>19</v>
      </c>
      <c r="Q310" s="20"/>
      <c r="R310" s="92" t="s">
        <v>20</v>
      </c>
      <c r="S310" s="5">
        <f>IF(M310="元",1,M310)</f>
        <v>0</v>
      </c>
      <c r="T310" s="5">
        <f>IF(M309=" 昭和",S310-63,IF(M309=" 令和",S310+30,S310))</f>
        <v>0</v>
      </c>
      <c r="U310" s="99"/>
      <c r="V310" s="23" t="str">
        <f>IF(M310="","",M310*10000+O310*100+Q310)</f>
        <v/>
      </c>
      <c r="W310" s="5"/>
      <c r="X310" s="5"/>
    </row>
    <row r="311" spans="2:31" ht="15" customHeight="1" x14ac:dyDescent="0.15">
      <c r="B311" s="100" t="str">
        <f>IF(C312="","",(P$289-1)*10+9)</f>
        <v/>
      </c>
      <c r="C311" s="102"/>
      <c r="D311" s="102"/>
      <c r="E311" s="103"/>
      <c r="F311" s="103"/>
      <c r="G311" s="103"/>
      <c r="H311" s="103"/>
      <c r="I311" s="103"/>
      <c r="J311" s="103"/>
      <c r="K311" s="100" t="str">
        <f>IF(J311="","",VLOOKUP(J311,X:Y,2,FALSE))</f>
        <v/>
      </c>
      <c r="L311" s="100"/>
      <c r="M311" s="101" t="s">
        <v>57</v>
      </c>
      <c r="N311" s="101"/>
      <c r="O311" s="101"/>
      <c r="P311" s="101"/>
      <c r="Q311" s="101"/>
      <c r="R311" s="101"/>
      <c r="S311" s="5"/>
      <c r="T311" s="5"/>
      <c r="U311" s="99" t="str">
        <f t="shared" ref="U311" si="82">IF(V312="","",IF(AND(V312&gt;=VLOOKUP(J311,X:AA,3,FALSE),V312&lt;=VLOOKUP(J311,X:AA,4,FALSE)),"","学年を確認してください"))</f>
        <v/>
      </c>
      <c r="V311" s="5"/>
      <c r="W311" s="5"/>
      <c r="X311" s="5"/>
    </row>
    <row r="312" spans="2:31" ht="26.25" customHeight="1" x14ac:dyDescent="0.2">
      <c r="B312" s="100"/>
      <c r="C312" s="104"/>
      <c r="D312" s="104"/>
      <c r="E312" s="103"/>
      <c r="F312" s="103"/>
      <c r="G312" s="103"/>
      <c r="H312" s="103"/>
      <c r="I312" s="103"/>
      <c r="J312" s="103"/>
      <c r="K312" s="100"/>
      <c r="L312" s="100"/>
      <c r="M312" s="20"/>
      <c r="N312" s="92" t="s">
        <v>23</v>
      </c>
      <c r="O312" s="20"/>
      <c r="P312" s="92" t="s">
        <v>19</v>
      </c>
      <c r="Q312" s="20"/>
      <c r="R312" s="92" t="s">
        <v>20</v>
      </c>
      <c r="S312" s="5">
        <f>IF(M312="元",1,M312)</f>
        <v>0</v>
      </c>
      <c r="T312" s="5">
        <f>IF(M311=" 昭和",S312-63,IF(M311=" 令和",S312+30,S312))</f>
        <v>0</v>
      </c>
      <c r="U312" s="99"/>
      <c r="V312" s="23" t="str">
        <f>IF(M312="","",M312*10000+O312*100+Q312)</f>
        <v/>
      </c>
      <c r="W312" s="5"/>
      <c r="X312" s="5"/>
    </row>
    <row r="313" spans="2:31" ht="15" customHeight="1" x14ac:dyDescent="0.15">
      <c r="B313" s="100" t="str">
        <f>IF(C314="","",(P$289-1)*10+10)</f>
        <v/>
      </c>
      <c r="C313" s="102"/>
      <c r="D313" s="102"/>
      <c r="E313" s="103"/>
      <c r="F313" s="103"/>
      <c r="G313" s="103"/>
      <c r="H313" s="103"/>
      <c r="I313" s="103"/>
      <c r="J313" s="103"/>
      <c r="K313" s="100" t="str">
        <f>IF(J313="","",VLOOKUP(J313,X:Y,2,FALSE))</f>
        <v/>
      </c>
      <c r="L313" s="100"/>
      <c r="M313" s="101" t="s">
        <v>57</v>
      </c>
      <c r="N313" s="101"/>
      <c r="O313" s="101"/>
      <c r="P313" s="101"/>
      <c r="Q313" s="101"/>
      <c r="R313" s="101"/>
      <c r="S313" s="5"/>
      <c r="T313" s="5"/>
      <c r="U313" s="99" t="str">
        <f t="shared" ref="U313" si="83">IF(V314="","",IF(AND(V314&gt;=VLOOKUP(J313,X:AA,3,FALSE),V314&lt;=VLOOKUP(J313,X:AA,4,FALSE)),"","学年を確認してください"))</f>
        <v/>
      </c>
      <c r="V313" s="5"/>
      <c r="W313" s="5"/>
      <c r="X313" s="5"/>
    </row>
    <row r="314" spans="2:31" ht="26.25" customHeight="1" x14ac:dyDescent="0.2">
      <c r="B314" s="100"/>
      <c r="C314" s="104"/>
      <c r="D314" s="104"/>
      <c r="E314" s="103"/>
      <c r="F314" s="103"/>
      <c r="G314" s="103"/>
      <c r="H314" s="103"/>
      <c r="I314" s="103"/>
      <c r="J314" s="103"/>
      <c r="K314" s="100"/>
      <c r="L314" s="100"/>
      <c r="M314" s="20"/>
      <c r="N314" s="92" t="s">
        <v>23</v>
      </c>
      <c r="O314" s="20"/>
      <c r="P314" s="92" t="s">
        <v>19</v>
      </c>
      <c r="Q314" s="20"/>
      <c r="R314" s="92" t="s">
        <v>20</v>
      </c>
      <c r="S314" s="5">
        <f>IF(M314="元",1,M314)</f>
        <v>0</v>
      </c>
      <c r="T314" s="5">
        <f>IF(M313=" 昭和",S314-63,IF(M313=" 令和",S314+30,S314))</f>
        <v>0</v>
      </c>
      <c r="U314" s="99"/>
      <c r="V314" s="23" t="str">
        <f>IF(M314="","",M314*10000+O314*100+Q314)</f>
        <v/>
      </c>
      <c r="W314" s="5"/>
      <c r="X314" s="5"/>
    </row>
    <row r="315" spans="2:31" s="2" customFormat="1" ht="30" customHeight="1" x14ac:dyDescent="0.2">
      <c r="B315" s="117" t="str">
        <f>AB$1</f>
        <v>七夕そろばんワールド２０２４ ＯＮＬＩＮＥ 参加申込用紙</v>
      </c>
      <c r="C315" s="117"/>
      <c r="D315" s="117"/>
      <c r="E315" s="117"/>
      <c r="F315" s="117"/>
      <c r="G315" s="117"/>
      <c r="H315" s="117"/>
      <c r="I315" s="117"/>
      <c r="J315" s="117"/>
      <c r="K315" s="117"/>
      <c r="L315" s="117"/>
      <c r="M315" s="117"/>
      <c r="N315" s="117"/>
      <c r="O315" s="117"/>
      <c r="P315" s="117"/>
      <c r="Q315" s="117"/>
      <c r="R315" s="117"/>
      <c r="U315" s="94"/>
      <c r="X315" s="17"/>
      <c r="Y315" s="6"/>
      <c r="Z315" s="6"/>
      <c r="AA315" s="6"/>
      <c r="AB315" s="5"/>
      <c r="AC315" s="5"/>
      <c r="AD315" s="5"/>
      <c r="AE315" s="33"/>
    </row>
    <row r="316" spans="2:31" s="2" customFormat="1" ht="16.5" customHeight="1" x14ac:dyDescent="0.2">
      <c r="B316" s="10"/>
      <c r="C316" s="10"/>
      <c r="D316" s="10"/>
      <c r="E316" s="10"/>
      <c r="F316" s="10"/>
      <c r="G316" s="10"/>
      <c r="H316" s="10"/>
      <c r="I316" s="10"/>
      <c r="J316" s="10"/>
      <c r="K316" s="105" t="s">
        <v>73</v>
      </c>
      <c r="L316" s="105"/>
      <c r="M316" s="15">
        <f>IF(M$2="","",M$2)</f>
        <v>6</v>
      </c>
      <c r="N316" s="92" t="s">
        <v>23</v>
      </c>
      <c r="O316" s="15">
        <f>IF(O$2="","",O$2)</f>
        <v>5</v>
      </c>
      <c r="P316" s="92" t="s">
        <v>19</v>
      </c>
      <c r="Q316" s="15" t="str">
        <f>IF(Q$2="","",Q$2)</f>
        <v/>
      </c>
      <c r="R316" s="92" t="s">
        <v>20</v>
      </c>
      <c r="U316" s="94"/>
      <c r="X316" s="17"/>
      <c r="Y316" s="6"/>
      <c r="Z316" s="6"/>
      <c r="AA316" s="6"/>
      <c r="AB316" s="5"/>
      <c r="AC316" s="5"/>
      <c r="AD316" s="5"/>
      <c r="AE316" s="33"/>
    </row>
    <row r="317" spans="2:31" ht="9.75" customHeight="1" x14ac:dyDescent="0.2">
      <c r="X317" s="17"/>
    </row>
    <row r="318" spans="2:31" ht="15" customHeight="1" x14ac:dyDescent="0.2">
      <c r="B318" s="112" t="s">
        <v>13</v>
      </c>
      <c r="C318" s="112"/>
      <c r="D318" s="112"/>
      <c r="E318" s="112"/>
      <c r="F318" s="112"/>
      <c r="G318" s="112"/>
      <c r="H318" s="112"/>
      <c r="I318" s="113" t="s">
        <v>50</v>
      </c>
      <c r="J318" s="113"/>
      <c r="K318" s="112" t="s">
        <v>14</v>
      </c>
      <c r="L318" s="112"/>
      <c r="M318" s="112"/>
      <c r="N318" s="112"/>
      <c r="O318" s="112"/>
      <c r="P318" s="112"/>
      <c r="Q318" s="112"/>
      <c r="R318" s="112"/>
      <c r="X318" s="17"/>
    </row>
    <row r="319" spans="2:31" s="3" customFormat="1" ht="25.5" customHeight="1" x14ac:dyDescent="0.2">
      <c r="B319" s="113" t="s">
        <v>11</v>
      </c>
      <c r="C319" s="113"/>
      <c r="D319" s="113"/>
      <c r="E319" s="113"/>
      <c r="F319" s="113"/>
      <c r="G319" s="113"/>
      <c r="H319" s="113"/>
      <c r="I319" s="113"/>
      <c r="J319" s="113"/>
      <c r="K319" s="113" t="s">
        <v>56</v>
      </c>
      <c r="L319" s="113"/>
      <c r="M319" s="113"/>
      <c r="N319" s="113"/>
      <c r="O319" s="113"/>
      <c r="P319" s="113"/>
      <c r="Q319" s="113"/>
      <c r="R319" s="113"/>
      <c r="U319" s="96"/>
      <c r="X319" s="17"/>
      <c r="Y319" s="6"/>
      <c r="Z319" s="6"/>
      <c r="AA319" s="6"/>
      <c r="AE319" s="33"/>
    </row>
    <row r="320" spans="2:31" s="3" customFormat="1" ht="15" customHeight="1" x14ac:dyDescent="0.2">
      <c r="B320" s="100" t="str">
        <f>IF(B$6="","",B$6)</f>
        <v/>
      </c>
      <c r="C320" s="100"/>
      <c r="D320" s="100"/>
      <c r="E320" s="100"/>
      <c r="F320" s="100"/>
      <c r="G320" s="100"/>
      <c r="H320" s="100"/>
      <c r="I320" s="111" t="str">
        <f>IF(I$6="","",I$6)</f>
        <v/>
      </c>
      <c r="J320" s="111"/>
      <c r="K320" s="100" t="str">
        <f>IF(K$6="","",K$6)</f>
        <v/>
      </c>
      <c r="L320" s="100"/>
      <c r="M320" s="100"/>
      <c r="N320" s="100"/>
      <c r="O320" s="100"/>
      <c r="P320" s="100"/>
      <c r="Q320" s="100"/>
      <c r="R320" s="100"/>
      <c r="U320" s="96"/>
      <c r="X320" s="17"/>
      <c r="Y320" s="6"/>
      <c r="Z320" s="6"/>
      <c r="AA320" s="6"/>
      <c r="AE320" s="33"/>
    </row>
    <row r="321" spans="2:31" s="3" customFormat="1" ht="29.25" customHeight="1" x14ac:dyDescent="0.2">
      <c r="B321" s="111" t="str">
        <f>IF(B$7="","",B$7)</f>
        <v/>
      </c>
      <c r="C321" s="111"/>
      <c r="D321" s="111"/>
      <c r="E321" s="111"/>
      <c r="F321" s="111"/>
      <c r="G321" s="111"/>
      <c r="H321" s="111"/>
      <c r="I321" s="111"/>
      <c r="J321" s="111"/>
      <c r="K321" s="111" t="str">
        <f>IF(K$7="","",K$7)</f>
        <v/>
      </c>
      <c r="L321" s="111"/>
      <c r="M321" s="111"/>
      <c r="N321" s="111"/>
      <c r="O321" s="111"/>
      <c r="P321" s="111"/>
      <c r="Q321" s="111"/>
      <c r="R321" s="111"/>
      <c r="S321" s="84"/>
      <c r="T321" s="84"/>
      <c r="U321" s="96"/>
      <c r="X321" s="17"/>
      <c r="Y321" s="6"/>
      <c r="Z321" s="6"/>
      <c r="AA321" s="6"/>
      <c r="AE321" s="33"/>
    </row>
    <row r="322" spans="2:31" s="3" customFormat="1" ht="6.75" customHeight="1" x14ac:dyDescent="0.2">
      <c r="J322" s="9"/>
      <c r="K322" s="9"/>
      <c r="L322" s="9"/>
      <c r="M322" s="9"/>
      <c r="N322" s="9"/>
      <c r="O322" s="9"/>
      <c r="P322" s="9"/>
      <c r="Q322" s="9"/>
      <c r="R322" s="9"/>
      <c r="U322" s="96"/>
      <c r="X322" s="17"/>
      <c r="Y322" s="6"/>
      <c r="Z322" s="6"/>
      <c r="AA322" s="6"/>
      <c r="AE322" s="33"/>
    </row>
    <row r="323" spans="2:31" s="3" customFormat="1" ht="30" customHeight="1" x14ac:dyDescent="0.2">
      <c r="B323" s="14"/>
      <c r="C323" s="14"/>
      <c r="D323" s="14"/>
      <c r="E323" s="14"/>
      <c r="F323" s="14"/>
      <c r="G323" s="14"/>
      <c r="H323" s="14"/>
      <c r="I323" s="14"/>
      <c r="J323" s="14"/>
      <c r="K323" s="16" t="s">
        <v>29</v>
      </c>
      <c r="L323" s="15" t="str">
        <f>IF(L$9="","",L$9)</f>
        <v/>
      </c>
      <c r="M323" s="100" t="s">
        <v>27</v>
      </c>
      <c r="N323" s="100"/>
      <c r="O323" s="100"/>
      <c r="P323" s="78">
        <v>10</v>
      </c>
      <c r="Q323" s="100" t="s">
        <v>28</v>
      </c>
      <c r="R323" s="100"/>
      <c r="U323" s="96"/>
      <c r="X323" s="17"/>
      <c r="Y323" s="6"/>
      <c r="Z323" s="6"/>
      <c r="AA323" s="6"/>
      <c r="AE323" s="33"/>
    </row>
    <row r="324" spans="2:31" s="3" customFormat="1" ht="20.25" customHeight="1" x14ac:dyDescent="0.2">
      <c r="B324" s="114" t="str">
        <f>B$10</f>
        <v>※学校名は正式名称で県立・市立など記入（国立・私立は不要）。特殊な文字には対応できません。</v>
      </c>
      <c r="C324" s="114"/>
      <c r="D324" s="114"/>
      <c r="E324" s="114"/>
      <c r="F324" s="114"/>
      <c r="G324" s="114"/>
      <c r="H324" s="114"/>
      <c r="I324" s="114"/>
      <c r="J324" s="114"/>
      <c r="K324" s="114"/>
      <c r="L324" s="114"/>
      <c r="M324" s="114"/>
      <c r="N324" s="114"/>
      <c r="O324" s="114"/>
      <c r="P324" s="114"/>
      <c r="Q324" s="114"/>
      <c r="R324" s="114"/>
      <c r="U324" s="96"/>
      <c r="X324" s="17"/>
      <c r="Y324" s="6"/>
      <c r="Z324" s="6"/>
      <c r="AA324" s="6"/>
      <c r="AE324" s="33"/>
    </row>
    <row r="325" spans="2:31" ht="15" customHeight="1" x14ac:dyDescent="0.15">
      <c r="B325" s="113" t="s">
        <v>24</v>
      </c>
      <c r="C325" s="115" t="s">
        <v>14</v>
      </c>
      <c r="D325" s="115"/>
      <c r="E325" s="116" t="s">
        <v>60</v>
      </c>
      <c r="F325" s="116"/>
      <c r="G325" s="116"/>
      <c r="H325" s="116"/>
      <c r="I325" s="116"/>
      <c r="J325" s="116" t="s">
        <v>9</v>
      </c>
      <c r="K325" s="116" t="s">
        <v>0</v>
      </c>
      <c r="L325" s="116"/>
      <c r="M325" s="116" t="s">
        <v>7</v>
      </c>
      <c r="N325" s="116"/>
      <c r="O325" s="116"/>
      <c r="P325" s="116"/>
      <c r="Q325" s="116"/>
      <c r="R325" s="116"/>
      <c r="S325" s="5"/>
      <c r="T325" s="5"/>
      <c r="U325" s="97"/>
      <c r="V325" s="5"/>
      <c r="W325" s="5"/>
      <c r="X325" s="17"/>
    </row>
    <row r="326" spans="2:31" s="3" customFormat="1" ht="31.5" customHeight="1" x14ac:dyDescent="0.2">
      <c r="B326" s="113"/>
      <c r="C326" s="116" t="s">
        <v>1</v>
      </c>
      <c r="D326" s="116"/>
      <c r="E326" s="116"/>
      <c r="F326" s="116"/>
      <c r="G326" s="116"/>
      <c r="H326" s="116"/>
      <c r="I326" s="116"/>
      <c r="J326" s="116"/>
      <c r="K326" s="116"/>
      <c r="L326" s="116"/>
      <c r="M326" s="116"/>
      <c r="N326" s="116"/>
      <c r="O326" s="116"/>
      <c r="P326" s="116"/>
      <c r="Q326" s="116"/>
      <c r="R326" s="116"/>
      <c r="U326" s="96"/>
      <c r="X326" s="17"/>
      <c r="Y326" s="6"/>
      <c r="Z326" s="6"/>
      <c r="AA326" s="6"/>
      <c r="AE326" s="33"/>
    </row>
    <row r="327" spans="2:31" ht="15" customHeight="1" x14ac:dyDescent="0.15">
      <c r="B327" s="113" t="s">
        <v>37</v>
      </c>
      <c r="C327" s="110" t="s">
        <v>10</v>
      </c>
      <c r="D327" s="110"/>
      <c r="E327" s="100" t="s">
        <v>149</v>
      </c>
      <c r="F327" s="100"/>
      <c r="G327" s="100"/>
      <c r="H327" s="100"/>
      <c r="I327" s="100"/>
      <c r="J327" s="100" t="s">
        <v>49</v>
      </c>
      <c r="K327" s="100" t="s">
        <v>12</v>
      </c>
      <c r="L327" s="100"/>
      <c r="M327" s="106" t="s">
        <v>57</v>
      </c>
      <c r="N327" s="106"/>
      <c r="O327" s="106"/>
      <c r="P327" s="106"/>
      <c r="Q327" s="106"/>
      <c r="R327" s="106"/>
      <c r="S327" s="5"/>
      <c r="T327" s="5"/>
      <c r="U327" s="97"/>
      <c r="V327" s="5"/>
      <c r="W327" s="5"/>
      <c r="X327" s="17"/>
    </row>
    <row r="328" spans="2:31" ht="31.5" customHeight="1" x14ac:dyDescent="0.2">
      <c r="B328" s="113"/>
      <c r="C328" s="111" t="s">
        <v>126</v>
      </c>
      <c r="D328" s="111"/>
      <c r="E328" s="100"/>
      <c r="F328" s="100"/>
      <c r="G328" s="100"/>
      <c r="H328" s="100"/>
      <c r="I328" s="100"/>
      <c r="J328" s="100"/>
      <c r="K328" s="100"/>
      <c r="L328" s="100"/>
      <c r="M328" s="16">
        <v>28</v>
      </c>
      <c r="N328" s="92" t="s">
        <v>23</v>
      </c>
      <c r="O328" s="16">
        <v>7</v>
      </c>
      <c r="P328" s="92" t="s">
        <v>19</v>
      </c>
      <c r="Q328" s="16">
        <v>7</v>
      </c>
      <c r="R328" s="92" t="s">
        <v>20</v>
      </c>
      <c r="S328" s="5"/>
      <c r="T328" s="5"/>
      <c r="U328" s="97" t="s">
        <v>59</v>
      </c>
      <c r="V328" s="5"/>
      <c r="W328" s="5"/>
      <c r="X328" s="17"/>
    </row>
    <row r="329" spans="2:31" ht="15" customHeight="1" x14ac:dyDescent="0.15">
      <c r="B329" s="100" t="str">
        <f>IF(C330="","",(P$323-1)*10+1)</f>
        <v/>
      </c>
      <c r="C329" s="102"/>
      <c r="D329" s="102"/>
      <c r="E329" s="103"/>
      <c r="F329" s="103"/>
      <c r="G329" s="103"/>
      <c r="H329" s="103"/>
      <c r="I329" s="103"/>
      <c r="J329" s="103"/>
      <c r="K329" s="100" t="str">
        <f>IF(J329="","",VLOOKUP(J329,X:Y,2,FALSE))</f>
        <v/>
      </c>
      <c r="L329" s="100"/>
      <c r="M329" s="101" t="s">
        <v>57</v>
      </c>
      <c r="N329" s="101"/>
      <c r="O329" s="101"/>
      <c r="P329" s="101"/>
      <c r="Q329" s="101"/>
      <c r="R329" s="101"/>
      <c r="S329" s="5"/>
      <c r="T329" s="5"/>
      <c r="U329" s="99" t="str">
        <f>IF(V330="","",IF(AND(V330&gt;=VLOOKUP(J329,X:AA,3,FALSE),V330&lt;=VLOOKUP(J329,X:AA,4,FALSE)),"","学年を確認してください"))</f>
        <v/>
      </c>
      <c r="V329" s="5"/>
      <c r="W329" s="5"/>
      <c r="X329" s="17"/>
    </row>
    <row r="330" spans="2:31" ht="26.25" customHeight="1" x14ac:dyDescent="0.2">
      <c r="B330" s="100"/>
      <c r="C330" s="104"/>
      <c r="D330" s="104"/>
      <c r="E330" s="103"/>
      <c r="F330" s="103"/>
      <c r="G330" s="103"/>
      <c r="H330" s="103"/>
      <c r="I330" s="103"/>
      <c r="J330" s="103"/>
      <c r="K330" s="100"/>
      <c r="L330" s="100"/>
      <c r="M330" s="20"/>
      <c r="N330" s="92" t="s">
        <v>23</v>
      </c>
      <c r="O330" s="20"/>
      <c r="P330" s="92" t="s">
        <v>19</v>
      </c>
      <c r="Q330" s="20"/>
      <c r="R330" s="92" t="s">
        <v>20</v>
      </c>
      <c r="S330" s="5">
        <f>IF(M330="元",1,M330)</f>
        <v>0</v>
      </c>
      <c r="T330" s="5">
        <f>IF(M329=" 昭和",S330-63,IF(M329=" 令和",S330+30,S330))</f>
        <v>0</v>
      </c>
      <c r="U330" s="99"/>
      <c r="V330" s="23" t="str">
        <f>IF(M330="","",M330*10000+O330*100+Q330)</f>
        <v/>
      </c>
      <c r="W330" s="5"/>
      <c r="X330" s="17"/>
    </row>
    <row r="331" spans="2:31" ht="15" customHeight="1" x14ac:dyDescent="0.15">
      <c r="B331" s="100" t="str">
        <f>IF(C332="","",(P$323-1)*10+2)</f>
        <v/>
      </c>
      <c r="C331" s="102"/>
      <c r="D331" s="102"/>
      <c r="E331" s="103"/>
      <c r="F331" s="103"/>
      <c r="G331" s="103"/>
      <c r="H331" s="103"/>
      <c r="I331" s="103"/>
      <c r="J331" s="103"/>
      <c r="K331" s="100" t="str">
        <f>IF(J331="","",VLOOKUP(J331,X:Y,2,FALSE))</f>
        <v/>
      </c>
      <c r="L331" s="100"/>
      <c r="M331" s="101" t="s">
        <v>57</v>
      </c>
      <c r="N331" s="101"/>
      <c r="O331" s="101"/>
      <c r="P331" s="101"/>
      <c r="Q331" s="101"/>
      <c r="R331" s="101"/>
      <c r="S331" s="5"/>
      <c r="T331" s="5"/>
      <c r="U331" s="99" t="str">
        <f t="shared" ref="U331" si="84">IF(V332="","",IF(AND(V332&gt;=VLOOKUP(J331,X:AA,3,FALSE),V332&lt;=VLOOKUP(J331,X:AA,4,FALSE)),"","学年を確認してください"))</f>
        <v/>
      </c>
      <c r="V331" s="5"/>
      <c r="W331" s="5"/>
      <c r="X331" s="17"/>
    </row>
    <row r="332" spans="2:31" ht="26.25" customHeight="1" x14ac:dyDescent="0.2">
      <c r="B332" s="100"/>
      <c r="C332" s="104"/>
      <c r="D332" s="104"/>
      <c r="E332" s="103"/>
      <c r="F332" s="103"/>
      <c r="G332" s="103"/>
      <c r="H332" s="103"/>
      <c r="I332" s="103"/>
      <c r="J332" s="103"/>
      <c r="K332" s="100"/>
      <c r="L332" s="100"/>
      <c r="M332" s="20"/>
      <c r="N332" s="92" t="s">
        <v>23</v>
      </c>
      <c r="O332" s="20"/>
      <c r="P332" s="92" t="s">
        <v>19</v>
      </c>
      <c r="Q332" s="20"/>
      <c r="R332" s="92" t="s">
        <v>20</v>
      </c>
      <c r="S332" s="5">
        <f>IF(M332="元",1,M332)</f>
        <v>0</v>
      </c>
      <c r="T332" s="5">
        <f>IF(M331=" 昭和",S332-63,IF(M331=" 令和",S332+30,S332))</f>
        <v>0</v>
      </c>
      <c r="U332" s="99"/>
      <c r="V332" s="23" t="str">
        <f>IF(M332="","",M332*10000+O332*100+Q332)</f>
        <v/>
      </c>
      <c r="W332" s="5"/>
      <c r="X332" s="17"/>
    </row>
    <row r="333" spans="2:31" ht="15" customHeight="1" x14ac:dyDescent="0.15">
      <c r="B333" s="100" t="str">
        <f>IF(C334="","",(P$323-1)*10+3)</f>
        <v/>
      </c>
      <c r="C333" s="102"/>
      <c r="D333" s="102"/>
      <c r="E333" s="103"/>
      <c r="F333" s="103"/>
      <c r="G333" s="103"/>
      <c r="H333" s="103"/>
      <c r="I333" s="103"/>
      <c r="J333" s="103"/>
      <c r="K333" s="100" t="str">
        <f>IF(J333="","",VLOOKUP(J333,X:Y,2,FALSE))</f>
        <v/>
      </c>
      <c r="L333" s="100"/>
      <c r="M333" s="101" t="s">
        <v>57</v>
      </c>
      <c r="N333" s="101"/>
      <c r="O333" s="101"/>
      <c r="P333" s="101"/>
      <c r="Q333" s="101"/>
      <c r="R333" s="101"/>
      <c r="S333" s="5"/>
      <c r="T333" s="5"/>
      <c r="U333" s="99" t="str">
        <f t="shared" ref="U333" si="85">IF(V334="","",IF(AND(V334&gt;=VLOOKUP(J333,X:AA,3,FALSE),V334&lt;=VLOOKUP(J333,X:AA,4,FALSE)),"","学年を確認してください"))</f>
        <v/>
      </c>
      <c r="V333" s="5"/>
      <c r="W333" s="5"/>
      <c r="X333" s="17"/>
    </row>
    <row r="334" spans="2:31" ht="26.25" customHeight="1" x14ac:dyDescent="0.2">
      <c r="B334" s="100"/>
      <c r="C334" s="104"/>
      <c r="D334" s="104"/>
      <c r="E334" s="103"/>
      <c r="F334" s="103"/>
      <c r="G334" s="103"/>
      <c r="H334" s="103"/>
      <c r="I334" s="103"/>
      <c r="J334" s="103"/>
      <c r="K334" s="100"/>
      <c r="L334" s="100"/>
      <c r="M334" s="20"/>
      <c r="N334" s="92" t="s">
        <v>23</v>
      </c>
      <c r="O334" s="20"/>
      <c r="P334" s="92" t="s">
        <v>19</v>
      </c>
      <c r="Q334" s="20"/>
      <c r="R334" s="92" t="s">
        <v>20</v>
      </c>
      <c r="S334" s="5">
        <f>IF(M334="元",1,M334)</f>
        <v>0</v>
      </c>
      <c r="T334" s="5">
        <f>IF(M333=" 昭和",S334-63,IF(M333=" 令和",S334+30,S334))</f>
        <v>0</v>
      </c>
      <c r="U334" s="99"/>
      <c r="V334" s="23" t="str">
        <f>IF(M334="","",M334*10000+O334*100+Q334)</f>
        <v/>
      </c>
      <c r="W334" s="5"/>
      <c r="X334" s="17"/>
    </row>
    <row r="335" spans="2:31" ht="15" customHeight="1" x14ac:dyDescent="0.15">
      <c r="B335" s="100" t="str">
        <f>IF(C336="","",(P$323-1)*10+4)</f>
        <v/>
      </c>
      <c r="C335" s="102"/>
      <c r="D335" s="102"/>
      <c r="E335" s="103"/>
      <c r="F335" s="103"/>
      <c r="G335" s="103"/>
      <c r="H335" s="103"/>
      <c r="I335" s="103"/>
      <c r="J335" s="103"/>
      <c r="K335" s="100" t="str">
        <f>IF(J335="","",VLOOKUP(J335,X:Y,2,FALSE))</f>
        <v/>
      </c>
      <c r="L335" s="100"/>
      <c r="M335" s="101" t="s">
        <v>57</v>
      </c>
      <c r="N335" s="101"/>
      <c r="O335" s="101"/>
      <c r="P335" s="101"/>
      <c r="Q335" s="101"/>
      <c r="R335" s="101"/>
      <c r="S335" s="5"/>
      <c r="T335" s="5"/>
      <c r="U335" s="99" t="str">
        <f t="shared" ref="U335" si="86">IF(V336="","",IF(AND(V336&gt;=VLOOKUP(J335,X:AA,3,FALSE),V336&lt;=VLOOKUP(J335,X:AA,4,FALSE)),"","学年を確認してください"))</f>
        <v/>
      </c>
      <c r="V335" s="5"/>
      <c r="W335" s="5"/>
      <c r="X335" s="17"/>
    </row>
    <row r="336" spans="2:31" ht="26.25" customHeight="1" x14ac:dyDescent="0.2">
      <c r="B336" s="100"/>
      <c r="C336" s="104"/>
      <c r="D336" s="104"/>
      <c r="E336" s="103"/>
      <c r="F336" s="103"/>
      <c r="G336" s="103"/>
      <c r="H336" s="103"/>
      <c r="I336" s="103"/>
      <c r="J336" s="103"/>
      <c r="K336" s="100"/>
      <c r="L336" s="100"/>
      <c r="M336" s="20"/>
      <c r="N336" s="92" t="s">
        <v>23</v>
      </c>
      <c r="O336" s="20"/>
      <c r="P336" s="92" t="s">
        <v>19</v>
      </c>
      <c r="Q336" s="20"/>
      <c r="R336" s="92" t="s">
        <v>20</v>
      </c>
      <c r="S336" s="5">
        <f>IF(M336="元",1,M336)</f>
        <v>0</v>
      </c>
      <c r="T336" s="5">
        <f>IF(M335=" 昭和",S336-63,IF(M335=" 令和",S336+30,S336))</f>
        <v>0</v>
      </c>
      <c r="U336" s="99"/>
      <c r="V336" s="23" t="str">
        <f>IF(M336="","",M336*10000+O336*100+Q336)</f>
        <v/>
      </c>
      <c r="W336" s="5"/>
      <c r="X336" s="17"/>
    </row>
    <row r="337" spans="2:24" ht="15" customHeight="1" x14ac:dyDescent="0.15">
      <c r="B337" s="100" t="str">
        <f>IF(C338="","",(P$323-1)*10+5)</f>
        <v/>
      </c>
      <c r="C337" s="102"/>
      <c r="D337" s="102"/>
      <c r="E337" s="103"/>
      <c r="F337" s="103"/>
      <c r="G337" s="103"/>
      <c r="H337" s="103"/>
      <c r="I337" s="103"/>
      <c r="J337" s="103"/>
      <c r="K337" s="100" t="str">
        <f>IF(J337="","",VLOOKUP(J337,X:Y,2,FALSE))</f>
        <v/>
      </c>
      <c r="L337" s="100"/>
      <c r="M337" s="101" t="s">
        <v>57</v>
      </c>
      <c r="N337" s="101"/>
      <c r="O337" s="101"/>
      <c r="P337" s="101"/>
      <c r="Q337" s="101"/>
      <c r="R337" s="101"/>
      <c r="S337" s="5"/>
      <c r="T337" s="5"/>
      <c r="U337" s="99" t="str">
        <f t="shared" ref="U337" si="87">IF(V338="","",IF(AND(V338&gt;=VLOOKUP(J337,X:AA,3,FALSE),V338&lt;=VLOOKUP(J337,X:AA,4,FALSE)),"","学年を確認してください"))</f>
        <v/>
      </c>
      <c r="V337" s="5"/>
      <c r="W337" s="5"/>
      <c r="X337" s="17"/>
    </row>
    <row r="338" spans="2:24" ht="26.25" customHeight="1" x14ac:dyDescent="0.2">
      <c r="B338" s="100"/>
      <c r="C338" s="104"/>
      <c r="D338" s="104"/>
      <c r="E338" s="103"/>
      <c r="F338" s="103"/>
      <c r="G338" s="103"/>
      <c r="H338" s="103"/>
      <c r="I338" s="103"/>
      <c r="J338" s="103"/>
      <c r="K338" s="100"/>
      <c r="L338" s="100"/>
      <c r="M338" s="20"/>
      <c r="N338" s="92" t="s">
        <v>23</v>
      </c>
      <c r="O338" s="20"/>
      <c r="P338" s="92" t="s">
        <v>19</v>
      </c>
      <c r="Q338" s="20"/>
      <c r="R338" s="92" t="s">
        <v>20</v>
      </c>
      <c r="S338" s="5">
        <f>IF(M338="元",1,M338)</f>
        <v>0</v>
      </c>
      <c r="T338" s="5">
        <f>IF(M337=" 昭和",S338-63,IF(M337=" 令和",S338+30,S338))</f>
        <v>0</v>
      </c>
      <c r="U338" s="99"/>
      <c r="V338" s="23" t="str">
        <f>IF(M338="","",M338*10000+O338*100+Q338)</f>
        <v/>
      </c>
      <c r="W338" s="5"/>
      <c r="X338" s="17"/>
    </row>
    <row r="339" spans="2:24" ht="15" customHeight="1" x14ac:dyDescent="0.15">
      <c r="B339" s="100" t="str">
        <f>IF(C340="","",(P$323-1)*10+6)</f>
        <v/>
      </c>
      <c r="C339" s="102"/>
      <c r="D339" s="102"/>
      <c r="E339" s="103"/>
      <c r="F339" s="103"/>
      <c r="G339" s="103"/>
      <c r="H339" s="103"/>
      <c r="I339" s="103"/>
      <c r="J339" s="103"/>
      <c r="K339" s="100" t="str">
        <f>IF(J339="","",VLOOKUP(J339,X:Y,2,FALSE))</f>
        <v/>
      </c>
      <c r="L339" s="100"/>
      <c r="M339" s="101" t="s">
        <v>57</v>
      </c>
      <c r="N339" s="101"/>
      <c r="O339" s="101"/>
      <c r="P339" s="101"/>
      <c r="Q339" s="101"/>
      <c r="R339" s="101"/>
      <c r="S339" s="5"/>
      <c r="T339" s="5"/>
      <c r="U339" s="99" t="str">
        <f t="shared" ref="U339" si="88">IF(V340="","",IF(AND(V340&gt;=VLOOKUP(J339,X:AA,3,FALSE),V340&lt;=VLOOKUP(J339,X:AA,4,FALSE)),"","学年を確認してください"))</f>
        <v/>
      </c>
      <c r="V339" s="5"/>
      <c r="W339" s="5"/>
      <c r="X339" s="17"/>
    </row>
    <row r="340" spans="2:24" ht="26.25" customHeight="1" x14ac:dyDescent="0.2">
      <c r="B340" s="100"/>
      <c r="C340" s="104"/>
      <c r="D340" s="104"/>
      <c r="E340" s="103"/>
      <c r="F340" s="103"/>
      <c r="G340" s="103"/>
      <c r="H340" s="103"/>
      <c r="I340" s="103"/>
      <c r="J340" s="103"/>
      <c r="K340" s="100"/>
      <c r="L340" s="100"/>
      <c r="M340" s="20"/>
      <c r="N340" s="92" t="s">
        <v>23</v>
      </c>
      <c r="O340" s="20"/>
      <c r="P340" s="92" t="s">
        <v>19</v>
      </c>
      <c r="Q340" s="20"/>
      <c r="R340" s="92" t="s">
        <v>20</v>
      </c>
      <c r="S340" s="5">
        <f>IF(M340="元",1,M340)</f>
        <v>0</v>
      </c>
      <c r="T340" s="5">
        <f>IF(M339=" 昭和",S340-63,IF(M339=" 令和",S340+30,S340))</f>
        <v>0</v>
      </c>
      <c r="U340" s="99"/>
      <c r="V340" s="23" t="str">
        <f>IF(M340="","",M340*10000+O340*100+Q340)</f>
        <v/>
      </c>
      <c r="W340" s="5"/>
      <c r="X340" s="5"/>
    </row>
    <row r="341" spans="2:24" ht="15" customHeight="1" x14ac:dyDescent="0.15">
      <c r="B341" s="100" t="str">
        <f>IF(C342="","",(P$323-1)*10+7)</f>
        <v/>
      </c>
      <c r="C341" s="102"/>
      <c r="D341" s="102"/>
      <c r="E341" s="103"/>
      <c r="F341" s="103"/>
      <c r="G341" s="103"/>
      <c r="H341" s="103"/>
      <c r="I341" s="103"/>
      <c r="J341" s="103"/>
      <c r="K341" s="100" t="str">
        <f>IF(J341="","",VLOOKUP(J341,X:Y,2,FALSE))</f>
        <v/>
      </c>
      <c r="L341" s="100"/>
      <c r="M341" s="101" t="s">
        <v>57</v>
      </c>
      <c r="N341" s="101"/>
      <c r="O341" s="101"/>
      <c r="P341" s="101"/>
      <c r="Q341" s="101"/>
      <c r="R341" s="101"/>
      <c r="S341" s="5"/>
      <c r="T341" s="5"/>
      <c r="U341" s="99" t="str">
        <f t="shared" ref="U341" si="89">IF(V342="","",IF(AND(V342&gt;=VLOOKUP(J341,X:AA,3,FALSE),V342&lt;=VLOOKUP(J341,X:AA,4,FALSE)),"","学年を確認してください"))</f>
        <v/>
      </c>
      <c r="V341" s="5"/>
      <c r="W341" s="5"/>
      <c r="X341" s="5"/>
    </row>
    <row r="342" spans="2:24" ht="26.25" customHeight="1" x14ac:dyDescent="0.2">
      <c r="B342" s="100"/>
      <c r="C342" s="104"/>
      <c r="D342" s="104"/>
      <c r="E342" s="103"/>
      <c r="F342" s="103"/>
      <c r="G342" s="103"/>
      <c r="H342" s="103"/>
      <c r="I342" s="103"/>
      <c r="J342" s="103"/>
      <c r="K342" s="100"/>
      <c r="L342" s="100"/>
      <c r="M342" s="20"/>
      <c r="N342" s="92" t="s">
        <v>23</v>
      </c>
      <c r="O342" s="20"/>
      <c r="P342" s="92" t="s">
        <v>19</v>
      </c>
      <c r="Q342" s="20"/>
      <c r="R342" s="92" t="s">
        <v>20</v>
      </c>
      <c r="S342" s="5">
        <f>IF(M342="元",1,M342)</f>
        <v>0</v>
      </c>
      <c r="T342" s="5">
        <f>IF(M341=" 昭和",S342-63,IF(M341=" 令和",S342+30,S342))</f>
        <v>0</v>
      </c>
      <c r="U342" s="99"/>
      <c r="V342" s="23" t="str">
        <f>IF(M342="","",M342*10000+O342*100+Q342)</f>
        <v/>
      </c>
      <c r="W342" s="5"/>
      <c r="X342" s="5"/>
    </row>
    <row r="343" spans="2:24" ht="15" customHeight="1" x14ac:dyDescent="0.15">
      <c r="B343" s="100" t="str">
        <f>IF(C344="","",(P$323-1)*10+8)</f>
        <v/>
      </c>
      <c r="C343" s="102"/>
      <c r="D343" s="102"/>
      <c r="E343" s="103"/>
      <c r="F343" s="103"/>
      <c r="G343" s="103"/>
      <c r="H343" s="103"/>
      <c r="I343" s="103"/>
      <c r="J343" s="103"/>
      <c r="K343" s="100" t="str">
        <f>IF(J343="","",VLOOKUP(J343,X:Y,2,FALSE))</f>
        <v/>
      </c>
      <c r="L343" s="100"/>
      <c r="M343" s="101" t="s">
        <v>57</v>
      </c>
      <c r="N343" s="101"/>
      <c r="O343" s="101"/>
      <c r="P343" s="101"/>
      <c r="Q343" s="101"/>
      <c r="R343" s="101"/>
      <c r="S343" s="5"/>
      <c r="T343" s="5"/>
      <c r="U343" s="99" t="str">
        <f t="shared" ref="U343" si="90">IF(V344="","",IF(AND(V344&gt;=VLOOKUP(J343,X:AA,3,FALSE),V344&lt;=VLOOKUP(J343,X:AA,4,FALSE)),"","学年を確認してください"))</f>
        <v/>
      </c>
      <c r="V343" s="5"/>
      <c r="W343" s="5"/>
      <c r="X343" s="5"/>
    </row>
    <row r="344" spans="2:24" ht="26.25" customHeight="1" x14ac:dyDescent="0.2">
      <c r="B344" s="100"/>
      <c r="C344" s="104"/>
      <c r="D344" s="104"/>
      <c r="E344" s="103"/>
      <c r="F344" s="103"/>
      <c r="G344" s="103"/>
      <c r="H344" s="103"/>
      <c r="I344" s="103"/>
      <c r="J344" s="103"/>
      <c r="K344" s="100"/>
      <c r="L344" s="100"/>
      <c r="M344" s="20"/>
      <c r="N344" s="92" t="s">
        <v>23</v>
      </c>
      <c r="O344" s="20"/>
      <c r="P344" s="92" t="s">
        <v>19</v>
      </c>
      <c r="Q344" s="20"/>
      <c r="R344" s="92" t="s">
        <v>20</v>
      </c>
      <c r="S344" s="5">
        <f>IF(M344="元",1,M344)</f>
        <v>0</v>
      </c>
      <c r="T344" s="5">
        <f>IF(M343=" 昭和",S344-63,IF(M343=" 令和",S344+30,S344))</f>
        <v>0</v>
      </c>
      <c r="U344" s="99"/>
      <c r="V344" s="23" t="str">
        <f>IF(M344="","",M344*10000+O344*100+Q344)</f>
        <v/>
      </c>
      <c r="W344" s="5"/>
      <c r="X344" s="5"/>
    </row>
    <row r="345" spans="2:24" ht="15" customHeight="1" x14ac:dyDescent="0.15">
      <c r="B345" s="100" t="str">
        <f>IF(C346="","",(P$323-1)*10+9)</f>
        <v/>
      </c>
      <c r="C345" s="102"/>
      <c r="D345" s="102"/>
      <c r="E345" s="103"/>
      <c r="F345" s="103"/>
      <c r="G345" s="103"/>
      <c r="H345" s="103"/>
      <c r="I345" s="103"/>
      <c r="J345" s="103"/>
      <c r="K345" s="100" t="str">
        <f>IF(J345="","",VLOOKUP(J345,X:Y,2,FALSE))</f>
        <v/>
      </c>
      <c r="L345" s="100"/>
      <c r="M345" s="101" t="s">
        <v>57</v>
      </c>
      <c r="N345" s="101"/>
      <c r="O345" s="101"/>
      <c r="P345" s="101"/>
      <c r="Q345" s="101"/>
      <c r="R345" s="101"/>
      <c r="S345" s="5"/>
      <c r="T345" s="5"/>
      <c r="U345" s="99" t="str">
        <f t="shared" ref="U345" si="91">IF(V346="","",IF(AND(V346&gt;=VLOOKUP(J345,X:AA,3,FALSE),V346&lt;=VLOOKUP(J345,X:AA,4,FALSE)),"","学年を確認してください"))</f>
        <v/>
      </c>
      <c r="V345" s="5"/>
      <c r="W345" s="5"/>
      <c r="X345" s="5"/>
    </row>
    <row r="346" spans="2:24" ht="26.25" customHeight="1" x14ac:dyDescent="0.2">
      <c r="B346" s="100"/>
      <c r="C346" s="104"/>
      <c r="D346" s="104"/>
      <c r="E346" s="103"/>
      <c r="F346" s="103"/>
      <c r="G346" s="103"/>
      <c r="H346" s="103"/>
      <c r="I346" s="103"/>
      <c r="J346" s="103"/>
      <c r="K346" s="100"/>
      <c r="L346" s="100"/>
      <c r="M346" s="20"/>
      <c r="N346" s="92" t="s">
        <v>23</v>
      </c>
      <c r="O346" s="20"/>
      <c r="P346" s="92" t="s">
        <v>19</v>
      </c>
      <c r="Q346" s="20"/>
      <c r="R346" s="92" t="s">
        <v>20</v>
      </c>
      <c r="S346" s="5">
        <f>IF(M346="元",1,M346)</f>
        <v>0</v>
      </c>
      <c r="T346" s="5">
        <f>IF(M345=" 昭和",S346-63,IF(M345=" 令和",S346+30,S346))</f>
        <v>0</v>
      </c>
      <c r="U346" s="99"/>
      <c r="V346" s="23" t="str">
        <f>IF(M346="","",M346*10000+O346*100+Q346)</f>
        <v/>
      </c>
      <c r="W346" s="5"/>
      <c r="X346" s="5"/>
    </row>
    <row r="347" spans="2:24" ht="15" customHeight="1" x14ac:dyDescent="0.15">
      <c r="B347" s="100" t="str">
        <f>IF(C348="","",(P$323-1)*10+10)</f>
        <v/>
      </c>
      <c r="C347" s="102"/>
      <c r="D347" s="102"/>
      <c r="E347" s="103"/>
      <c r="F347" s="103"/>
      <c r="G347" s="103"/>
      <c r="H347" s="103"/>
      <c r="I347" s="103"/>
      <c r="J347" s="103"/>
      <c r="K347" s="100" t="str">
        <f>IF(J347="","",VLOOKUP(J347,X:Y,2,FALSE))</f>
        <v/>
      </c>
      <c r="L347" s="100"/>
      <c r="M347" s="101" t="s">
        <v>57</v>
      </c>
      <c r="N347" s="101"/>
      <c r="O347" s="101"/>
      <c r="P347" s="101"/>
      <c r="Q347" s="101"/>
      <c r="R347" s="101"/>
      <c r="S347" s="5"/>
      <c r="T347" s="5"/>
      <c r="U347" s="99" t="str">
        <f t="shared" ref="U347" si="92">IF(V348="","",IF(AND(V348&gt;=VLOOKUP(J347,X:AA,3,FALSE),V348&lt;=VLOOKUP(J347,X:AA,4,FALSE)),"","学年を確認してください"))</f>
        <v/>
      </c>
      <c r="V347" s="5"/>
      <c r="W347" s="5"/>
      <c r="X347" s="5"/>
    </row>
    <row r="348" spans="2:24" ht="26.25" customHeight="1" x14ac:dyDescent="0.2">
      <c r="B348" s="100"/>
      <c r="C348" s="104"/>
      <c r="D348" s="104"/>
      <c r="E348" s="103"/>
      <c r="F348" s="103"/>
      <c r="G348" s="103"/>
      <c r="H348" s="103"/>
      <c r="I348" s="103"/>
      <c r="J348" s="103"/>
      <c r="K348" s="100"/>
      <c r="L348" s="100"/>
      <c r="M348" s="20"/>
      <c r="N348" s="92" t="s">
        <v>23</v>
      </c>
      <c r="O348" s="20"/>
      <c r="P348" s="92" t="s">
        <v>19</v>
      </c>
      <c r="Q348" s="20"/>
      <c r="R348" s="92" t="s">
        <v>20</v>
      </c>
      <c r="S348" s="5">
        <f>IF(M348="元",1,M348)</f>
        <v>0</v>
      </c>
      <c r="T348" s="5">
        <f>IF(M347=" 昭和",S348-63,IF(M347=" 令和",S348+30,S348))</f>
        <v>0</v>
      </c>
      <c r="U348" s="99"/>
      <c r="V348" s="23" t="str">
        <f>IF(M348="","",M348*10000+O348*100+Q348)</f>
        <v/>
      </c>
      <c r="W348" s="5"/>
      <c r="X348" s="5"/>
    </row>
  </sheetData>
  <sheetProtection algorithmName="SHA-512" hashValue="s+PhN5vSDI/DCbLMerrlNi7WJRDu+WWqaXtTqu7lS9McTyExjOjIY9WySQs6G9AqHaZ1ui79jXKwxXHJDCBMiw==" saltValue="2X44vPcKVeonnJd9o5WVkA==" spinCount="100000" sheet="1" objects="1" scenarios="1"/>
  <mergeCells count="1105">
    <mergeCell ref="U345:U346"/>
    <mergeCell ref="C346:D346"/>
    <mergeCell ref="B347:B348"/>
    <mergeCell ref="C347:D347"/>
    <mergeCell ref="E347:I348"/>
    <mergeCell ref="J347:J348"/>
    <mergeCell ref="K347:L348"/>
    <mergeCell ref="M347:R347"/>
    <mergeCell ref="U347:U348"/>
    <mergeCell ref="C348:D348"/>
    <mergeCell ref="B345:B346"/>
    <mergeCell ref="C345:D345"/>
    <mergeCell ref="E345:I346"/>
    <mergeCell ref="J345:J346"/>
    <mergeCell ref="K345:L346"/>
    <mergeCell ref="M345:R345"/>
    <mergeCell ref="U341:U342"/>
    <mergeCell ref="C342:D342"/>
    <mergeCell ref="B343:B344"/>
    <mergeCell ref="C343:D343"/>
    <mergeCell ref="E343:I344"/>
    <mergeCell ref="J343:J344"/>
    <mergeCell ref="K343:L344"/>
    <mergeCell ref="M343:R343"/>
    <mergeCell ref="U343:U344"/>
    <mergeCell ref="C344:D344"/>
    <mergeCell ref="B341:B342"/>
    <mergeCell ref="C341:D341"/>
    <mergeCell ref="E341:I342"/>
    <mergeCell ref="J341:J342"/>
    <mergeCell ref="K341:L342"/>
    <mergeCell ref="M341:R341"/>
    <mergeCell ref="U337:U338"/>
    <mergeCell ref="C338:D338"/>
    <mergeCell ref="B339:B340"/>
    <mergeCell ref="C339:D339"/>
    <mergeCell ref="E339:I340"/>
    <mergeCell ref="J339:J340"/>
    <mergeCell ref="K339:L340"/>
    <mergeCell ref="M339:R339"/>
    <mergeCell ref="U339:U340"/>
    <mergeCell ref="C340:D340"/>
    <mergeCell ref="B337:B338"/>
    <mergeCell ref="C337:D337"/>
    <mergeCell ref="E337:I338"/>
    <mergeCell ref="J337:J338"/>
    <mergeCell ref="K337:L338"/>
    <mergeCell ref="M337:R337"/>
    <mergeCell ref="U333:U334"/>
    <mergeCell ref="C334:D334"/>
    <mergeCell ref="B335:B336"/>
    <mergeCell ref="C335:D335"/>
    <mergeCell ref="E335:I336"/>
    <mergeCell ref="J335:J336"/>
    <mergeCell ref="K335:L336"/>
    <mergeCell ref="M335:R335"/>
    <mergeCell ref="U335:U336"/>
    <mergeCell ref="C336:D336"/>
    <mergeCell ref="B333:B334"/>
    <mergeCell ref="C333:D333"/>
    <mergeCell ref="E333:I334"/>
    <mergeCell ref="J333:J334"/>
    <mergeCell ref="K333:L334"/>
    <mergeCell ref="M333:R333"/>
    <mergeCell ref="U329:U330"/>
    <mergeCell ref="C330:D330"/>
    <mergeCell ref="B331:B332"/>
    <mergeCell ref="C331:D331"/>
    <mergeCell ref="E331:I332"/>
    <mergeCell ref="J331:J332"/>
    <mergeCell ref="K331:L332"/>
    <mergeCell ref="M331:R331"/>
    <mergeCell ref="U331:U332"/>
    <mergeCell ref="C332:D332"/>
    <mergeCell ref="B329:B330"/>
    <mergeCell ref="C329:D329"/>
    <mergeCell ref="E329:I330"/>
    <mergeCell ref="J329:J330"/>
    <mergeCell ref="K329:L330"/>
    <mergeCell ref="M329:R329"/>
    <mergeCell ref="B327:B328"/>
    <mergeCell ref="C327:D327"/>
    <mergeCell ref="E327:I328"/>
    <mergeCell ref="J327:J328"/>
    <mergeCell ref="K327:L328"/>
    <mergeCell ref="M327:R327"/>
    <mergeCell ref="C328:D328"/>
    <mergeCell ref="B324:R324"/>
    <mergeCell ref="B325:B326"/>
    <mergeCell ref="C325:D325"/>
    <mergeCell ref="E325:I326"/>
    <mergeCell ref="J325:J326"/>
    <mergeCell ref="K325:L326"/>
    <mergeCell ref="M325:R326"/>
    <mergeCell ref="C326:D326"/>
    <mergeCell ref="B320:H320"/>
    <mergeCell ref="I320:J321"/>
    <mergeCell ref="K320:R320"/>
    <mergeCell ref="B321:H321"/>
    <mergeCell ref="K321:R321"/>
    <mergeCell ref="M323:O323"/>
    <mergeCell ref="Q323:R323"/>
    <mergeCell ref="B315:R315"/>
    <mergeCell ref="K316:L316"/>
    <mergeCell ref="B318:H318"/>
    <mergeCell ref="I318:J319"/>
    <mergeCell ref="K318:R318"/>
    <mergeCell ref="B319:H319"/>
    <mergeCell ref="K319:R319"/>
    <mergeCell ref="U311:U312"/>
    <mergeCell ref="C312:D312"/>
    <mergeCell ref="B313:B314"/>
    <mergeCell ref="C313:D313"/>
    <mergeCell ref="E313:I314"/>
    <mergeCell ref="J313:J314"/>
    <mergeCell ref="K313:L314"/>
    <mergeCell ref="M313:R313"/>
    <mergeCell ref="U313:U314"/>
    <mergeCell ref="C314:D314"/>
    <mergeCell ref="B311:B312"/>
    <mergeCell ref="C311:D311"/>
    <mergeCell ref="E311:I312"/>
    <mergeCell ref="J311:J312"/>
    <mergeCell ref="K311:L312"/>
    <mergeCell ref="M311:R311"/>
    <mergeCell ref="U307:U308"/>
    <mergeCell ref="C308:D308"/>
    <mergeCell ref="B309:B310"/>
    <mergeCell ref="C309:D309"/>
    <mergeCell ref="E309:I310"/>
    <mergeCell ref="J309:J310"/>
    <mergeCell ref="K309:L310"/>
    <mergeCell ref="M309:R309"/>
    <mergeCell ref="U309:U310"/>
    <mergeCell ref="C310:D310"/>
    <mergeCell ref="B307:B308"/>
    <mergeCell ref="C307:D307"/>
    <mergeCell ref="E307:I308"/>
    <mergeCell ref="J307:J308"/>
    <mergeCell ref="K307:L308"/>
    <mergeCell ref="M307:R307"/>
    <mergeCell ref="U303:U304"/>
    <mergeCell ref="C304:D304"/>
    <mergeCell ref="B305:B306"/>
    <mergeCell ref="C305:D305"/>
    <mergeCell ref="E305:I306"/>
    <mergeCell ref="J305:J306"/>
    <mergeCell ref="K305:L306"/>
    <mergeCell ref="M305:R305"/>
    <mergeCell ref="U305:U306"/>
    <mergeCell ref="C306:D306"/>
    <mergeCell ref="B303:B304"/>
    <mergeCell ref="C303:D303"/>
    <mergeCell ref="E303:I304"/>
    <mergeCell ref="J303:J304"/>
    <mergeCell ref="K303:L304"/>
    <mergeCell ref="M303:R303"/>
    <mergeCell ref="U299:U300"/>
    <mergeCell ref="C300:D300"/>
    <mergeCell ref="B301:B302"/>
    <mergeCell ref="C301:D301"/>
    <mergeCell ref="E301:I302"/>
    <mergeCell ref="J301:J302"/>
    <mergeCell ref="K301:L302"/>
    <mergeCell ref="M301:R301"/>
    <mergeCell ref="U301:U302"/>
    <mergeCell ref="C302:D302"/>
    <mergeCell ref="B299:B300"/>
    <mergeCell ref="C299:D299"/>
    <mergeCell ref="E299:I300"/>
    <mergeCell ref="J299:J300"/>
    <mergeCell ref="K299:L300"/>
    <mergeCell ref="M299:R299"/>
    <mergeCell ref="U295:U296"/>
    <mergeCell ref="C296:D296"/>
    <mergeCell ref="B297:B298"/>
    <mergeCell ref="C297:D297"/>
    <mergeCell ref="E297:I298"/>
    <mergeCell ref="J297:J298"/>
    <mergeCell ref="K297:L298"/>
    <mergeCell ref="M297:R297"/>
    <mergeCell ref="U297:U298"/>
    <mergeCell ref="C298:D298"/>
    <mergeCell ref="B295:B296"/>
    <mergeCell ref="C295:D295"/>
    <mergeCell ref="E295:I296"/>
    <mergeCell ref="J295:J296"/>
    <mergeCell ref="K295:L296"/>
    <mergeCell ref="M295:R295"/>
    <mergeCell ref="B293:B294"/>
    <mergeCell ref="C293:D293"/>
    <mergeCell ref="E293:I294"/>
    <mergeCell ref="J293:J294"/>
    <mergeCell ref="K293:L294"/>
    <mergeCell ref="M293:R293"/>
    <mergeCell ref="C294:D294"/>
    <mergeCell ref="B290:R290"/>
    <mergeCell ref="B291:B292"/>
    <mergeCell ref="C291:D291"/>
    <mergeCell ref="E291:I292"/>
    <mergeCell ref="J291:J292"/>
    <mergeCell ref="K291:L292"/>
    <mergeCell ref="M291:R292"/>
    <mergeCell ref="C292:D292"/>
    <mergeCell ref="B286:H286"/>
    <mergeCell ref="I286:J287"/>
    <mergeCell ref="K286:R286"/>
    <mergeCell ref="B287:H287"/>
    <mergeCell ref="K287:R287"/>
    <mergeCell ref="M289:O289"/>
    <mergeCell ref="Q289:R289"/>
    <mergeCell ref="B281:R281"/>
    <mergeCell ref="K282:L282"/>
    <mergeCell ref="B284:H284"/>
    <mergeCell ref="I284:J285"/>
    <mergeCell ref="K284:R284"/>
    <mergeCell ref="B285:H285"/>
    <mergeCell ref="K285:R285"/>
    <mergeCell ref="U277:U278"/>
    <mergeCell ref="C278:D278"/>
    <mergeCell ref="B279:B280"/>
    <mergeCell ref="C279:D279"/>
    <mergeCell ref="E279:I280"/>
    <mergeCell ref="J279:J280"/>
    <mergeCell ref="K279:L280"/>
    <mergeCell ref="M279:R279"/>
    <mergeCell ref="U279:U280"/>
    <mergeCell ref="C280:D280"/>
    <mergeCell ref="B277:B278"/>
    <mergeCell ref="C277:D277"/>
    <mergeCell ref="E277:I278"/>
    <mergeCell ref="J277:J278"/>
    <mergeCell ref="K277:L278"/>
    <mergeCell ref="M277:R277"/>
    <mergeCell ref="U273:U274"/>
    <mergeCell ref="C274:D274"/>
    <mergeCell ref="B275:B276"/>
    <mergeCell ref="C275:D275"/>
    <mergeCell ref="E275:I276"/>
    <mergeCell ref="J275:J276"/>
    <mergeCell ref="K275:L276"/>
    <mergeCell ref="M275:R275"/>
    <mergeCell ref="U275:U276"/>
    <mergeCell ref="C276:D276"/>
    <mergeCell ref="B273:B274"/>
    <mergeCell ref="C273:D273"/>
    <mergeCell ref="E273:I274"/>
    <mergeCell ref="J273:J274"/>
    <mergeCell ref="K273:L274"/>
    <mergeCell ref="M273:R273"/>
    <mergeCell ref="U269:U270"/>
    <mergeCell ref="C270:D270"/>
    <mergeCell ref="B271:B272"/>
    <mergeCell ref="C271:D271"/>
    <mergeCell ref="E271:I272"/>
    <mergeCell ref="J271:J272"/>
    <mergeCell ref="K271:L272"/>
    <mergeCell ref="M271:R271"/>
    <mergeCell ref="U271:U272"/>
    <mergeCell ref="C272:D272"/>
    <mergeCell ref="B269:B270"/>
    <mergeCell ref="C269:D269"/>
    <mergeCell ref="E269:I270"/>
    <mergeCell ref="J269:J270"/>
    <mergeCell ref="K269:L270"/>
    <mergeCell ref="M269:R269"/>
    <mergeCell ref="U265:U266"/>
    <mergeCell ref="C266:D266"/>
    <mergeCell ref="B267:B268"/>
    <mergeCell ref="C267:D267"/>
    <mergeCell ref="E267:I268"/>
    <mergeCell ref="J267:J268"/>
    <mergeCell ref="K267:L268"/>
    <mergeCell ref="M267:R267"/>
    <mergeCell ref="U267:U268"/>
    <mergeCell ref="C268:D268"/>
    <mergeCell ref="B265:B266"/>
    <mergeCell ref="C265:D265"/>
    <mergeCell ref="E265:I266"/>
    <mergeCell ref="J265:J266"/>
    <mergeCell ref="K265:L266"/>
    <mergeCell ref="M265:R265"/>
    <mergeCell ref="U261:U262"/>
    <mergeCell ref="C262:D262"/>
    <mergeCell ref="B263:B264"/>
    <mergeCell ref="C263:D263"/>
    <mergeCell ref="E263:I264"/>
    <mergeCell ref="J263:J264"/>
    <mergeCell ref="K263:L264"/>
    <mergeCell ref="M263:R263"/>
    <mergeCell ref="U263:U264"/>
    <mergeCell ref="C264:D264"/>
    <mergeCell ref="B261:B262"/>
    <mergeCell ref="C261:D261"/>
    <mergeCell ref="E261:I262"/>
    <mergeCell ref="J261:J262"/>
    <mergeCell ref="K261:L262"/>
    <mergeCell ref="M261:R261"/>
    <mergeCell ref="B259:B260"/>
    <mergeCell ref="C259:D259"/>
    <mergeCell ref="E259:I260"/>
    <mergeCell ref="J259:J260"/>
    <mergeCell ref="K259:L260"/>
    <mergeCell ref="M259:R259"/>
    <mergeCell ref="C260:D260"/>
    <mergeCell ref="B256:R256"/>
    <mergeCell ref="B257:B258"/>
    <mergeCell ref="C257:D257"/>
    <mergeCell ref="E257:I258"/>
    <mergeCell ref="J257:J258"/>
    <mergeCell ref="K257:L258"/>
    <mergeCell ref="M257:R258"/>
    <mergeCell ref="C258:D258"/>
    <mergeCell ref="B252:H252"/>
    <mergeCell ref="I252:J253"/>
    <mergeCell ref="K252:R252"/>
    <mergeCell ref="B253:H253"/>
    <mergeCell ref="K253:R253"/>
    <mergeCell ref="M255:O255"/>
    <mergeCell ref="Q255:R255"/>
    <mergeCell ref="B247:R247"/>
    <mergeCell ref="K248:L248"/>
    <mergeCell ref="B250:H250"/>
    <mergeCell ref="I250:J251"/>
    <mergeCell ref="K250:R250"/>
    <mergeCell ref="B251:H251"/>
    <mergeCell ref="K251:R251"/>
    <mergeCell ref="U243:U244"/>
    <mergeCell ref="C244:D244"/>
    <mergeCell ref="B245:B246"/>
    <mergeCell ref="C245:D245"/>
    <mergeCell ref="E245:I246"/>
    <mergeCell ref="J245:J246"/>
    <mergeCell ref="K245:L246"/>
    <mergeCell ref="M245:R245"/>
    <mergeCell ref="U245:U246"/>
    <mergeCell ref="C246:D246"/>
    <mergeCell ref="B243:B244"/>
    <mergeCell ref="C243:D243"/>
    <mergeCell ref="E243:I244"/>
    <mergeCell ref="J243:J244"/>
    <mergeCell ref="K243:L244"/>
    <mergeCell ref="M243:R243"/>
    <mergeCell ref="U239:U240"/>
    <mergeCell ref="C240:D240"/>
    <mergeCell ref="B241:B242"/>
    <mergeCell ref="C241:D241"/>
    <mergeCell ref="E241:I242"/>
    <mergeCell ref="J241:J242"/>
    <mergeCell ref="K241:L242"/>
    <mergeCell ref="M241:R241"/>
    <mergeCell ref="U241:U242"/>
    <mergeCell ref="C242:D242"/>
    <mergeCell ref="B239:B240"/>
    <mergeCell ref="C239:D239"/>
    <mergeCell ref="E239:I240"/>
    <mergeCell ref="J239:J240"/>
    <mergeCell ref="K239:L240"/>
    <mergeCell ref="M239:R239"/>
    <mergeCell ref="U235:U236"/>
    <mergeCell ref="C236:D236"/>
    <mergeCell ref="B237:B238"/>
    <mergeCell ref="C237:D237"/>
    <mergeCell ref="E237:I238"/>
    <mergeCell ref="J237:J238"/>
    <mergeCell ref="K237:L238"/>
    <mergeCell ref="M237:R237"/>
    <mergeCell ref="U237:U238"/>
    <mergeCell ref="C238:D238"/>
    <mergeCell ref="B235:B236"/>
    <mergeCell ref="C235:D235"/>
    <mergeCell ref="E235:I236"/>
    <mergeCell ref="J235:J236"/>
    <mergeCell ref="K235:L236"/>
    <mergeCell ref="M235:R235"/>
    <mergeCell ref="U231:U232"/>
    <mergeCell ref="C232:D232"/>
    <mergeCell ref="B233:B234"/>
    <mergeCell ref="C233:D233"/>
    <mergeCell ref="E233:I234"/>
    <mergeCell ref="J233:J234"/>
    <mergeCell ref="K233:L234"/>
    <mergeCell ref="M233:R233"/>
    <mergeCell ref="U233:U234"/>
    <mergeCell ref="C234:D234"/>
    <mergeCell ref="B231:B232"/>
    <mergeCell ref="C231:D231"/>
    <mergeCell ref="E231:I232"/>
    <mergeCell ref="J231:J232"/>
    <mergeCell ref="K231:L232"/>
    <mergeCell ref="M231:R231"/>
    <mergeCell ref="U227:U228"/>
    <mergeCell ref="C228:D228"/>
    <mergeCell ref="B229:B230"/>
    <mergeCell ref="C229:D229"/>
    <mergeCell ref="E229:I230"/>
    <mergeCell ref="J229:J230"/>
    <mergeCell ref="K229:L230"/>
    <mergeCell ref="M229:R229"/>
    <mergeCell ref="U229:U230"/>
    <mergeCell ref="C230:D230"/>
    <mergeCell ref="B227:B228"/>
    <mergeCell ref="C227:D227"/>
    <mergeCell ref="E227:I228"/>
    <mergeCell ref="J227:J228"/>
    <mergeCell ref="K227:L228"/>
    <mergeCell ref="M227:R227"/>
    <mergeCell ref="B225:B226"/>
    <mergeCell ref="C225:D225"/>
    <mergeCell ref="E225:I226"/>
    <mergeCell ref="J225:J226"/>
    <mergeCell ref="K225:L226"/>
    <mergeCell ref="M225:R225"/>
    <mergeCell ref="C226:D226"/>
    <mergeCell ref="B222:R222"/>
    <mergeCell ref="B223:B224"/>
    <mergeCell ref="C223:D223"/>
    <mergeCell ref="E223:I224"/>
    <mergeCell ref="J223:J224"/>
    <mergeCell ref="K223:L224"/>
    <mergeCell ref="M223:R224"/>
    <mergeCell ref="C224:D224"/>
    <mergeCell ref="B218:H218"/>
    <mergeCell ref="I218:J219"/>
    <mergeCell ref="K218:R218"/>
    <mergeCell ref="B219:H219"/>
    <mergeCell ref="K219:R219"/>
    <mergeCell ref="M221:O221"/>
    <mergeCell ref="Q221:R221"/>
    <mergeCell ref="B213:R213"/>
    <mergeCell ref="K214:L214"/>
    <mergeCell ref="B216:H216"/>
    <mergeCell ref="I216:J217"/>
    <mergeCell ref="K216:R216"/>
    <mergeCell ref="B217:H217"/>
    <mergeCell ref="K217:R217"/>
    <mergeCell ref="U209:U210"/>
    <mergeCell ref="C210:D210"/>
    <mergeCell ref="B211:B212"/>
    <mergeCell ref="C211:D211"/>
    <mergeCell ref="E211:I212"/>
    <mergeCell ref="J211:J212"/>
    <mergeCell ref="K211:L212"/>
    <mergeCell ref="M211:R211"/>
    <mergeCell ref="U211:U212"/>
    <mergeCell ref="C212:D212"/>
    <mergeCell ref="B209:B210"/>
    <mergeCell ref="C209:D209"/>
    <mergeCell ref="E209:I210"/>
    <mergeCell ref="J209:J210"/>
    <mergeCell ref="K209:L210"/>
    <mergeCell ref="M209:R209"/>
    <mergeCell ref="U205:U206"/>
    <mergeCell ref="C206:D206"/>
    <mergeCell ref="B207:B208"/>
    <mergeCell ref="C207:D207"/>
    <mergeCell ref="E207:I208"/>
    <mergeCell ref="J207:J208"/>
    <mergeCell ref="K207:L208"/>
    <mergeCell ref="M207:R207"/>
    <mergeCell ref="U207:U208"/>
    <mergeCell ref="C208:D208"/>
    <mergeCell ref="B205:B206"/>
    <mergeCell ref="C205:D205"/>
    <mergeCell ref="E205:I206"/>
    <mergeCell ref="J205:J206"/>
    <mergeCell ref="K205:L206"/>
    <mergeCell ref="M205:R205"/>
    <mergeCell ref="U201:U202"/>
    <mergeCell ref="C202:D202"/>
    <mergeCell ref="B203:B204"/>
    <mergeCell ref="C203:D203"/>
    <mergeCell ref="E203:I204"/>
    <mergeCell ref="J203:J204"/>
    <mergeCell ref="K203:L204"/>
    <mergeCell ref="M203:R203"/>
    <mergeCell ref="U203:U204"/>
    <mergeCell ref="C204:D204"/>
    <mergeCell ref="B201:B202"/>
    <mergeCell ref="C201:D201"/>
    <mergeCell ref="E201:I202"/>
    <mergeCell ref="J201:J202"/>
    <mergeCell ref="K201:L202"/>
    <mergeCell ref="M201:R201"/>
    <mergeCell ref="U197:U198"/>
    <mergeCell ref="C198:D198"/>
    <mergeCell ref="B199:B200"/>
    <mergeCell ref="C199:D199"/>
    <mergeCell ref="E199:I200"/>
    <mergeCell ref="J199:J200"/>
    <mergeCell ref="K199:L200"/>
    <mergeCell ref="M199:R199"/>
    <mergeCell ref="U199:U200"/>
    <mergeCell ref="C200:D200"/>
    <mergeCell ref="B197:B198"/>
    <mergeCell ref="C197:D197"/>
    <mergeCell ref="E197:I198"/>
    <mergeCell ref="J197:J198"/>
    <mergeCell ref="K197:L198"/>
    <mergeCell ref="M197:R197"/>
    <mergeCell ref="U193:U194"/>
    <mergeCell ref="C194:D194"/>
    <mergeCell ref="B195:B196"/>
    <mergeCell ref="C195:D195"/>
    <mergeCell ref="E195:I196"/>
    <mergeCell ref="J195:J196"/>
    <mergeCell ref="K195:L196"/>
    <mergeCell ref="M195:R195"/>
    <mergeCell ref="U195:U196"/>
    <mergeCell ref="C196:D196"/>
    <mergeCell ref="B193:B194"/>
    <mergeCell ref="C193:D193"/>
    <mergeCell ref="E193:I194"/>
    <mergeCell ref="J193:J194"/>
    <mergeCell ref="K193:L194"/>
    <mergeCell ref="M193:R193"/>
    <mergeCell ref="B191:B192"/>
    <mergeCell ref="C191:D191"/>
    <mergeCell ref="E191:I192"/>
    <mergeCell ref="J191:J192"/>
    <mergeCell ref="K191:L192"/>
    <mergeCell ref="M191:R191"/>
    <mergeCell ref="C192:D192"/>
    <mergeCell ref="B188:R188"/>
    <mergeCell ref="B189:B190"/>
    <mergeCell ref="C189:D189"/>
    <mergeCell ref="E189:I190"/>
    <mergeCell ref="J189:J190"/>
    <mergeCell ref="K189:L190"/>
    <mergeCell ref="M189:R190"/>
    <mergeCell ref="C190:D190"/>
    <mergeCell ref="B184:H184"/>
    <mergeCell ref="I184:J185"/>
    <mergeCell ref="K184:R184"/>
    <mergeCell ref="B185:H185"/>
    <mergeCell ref="K185:R185"/>
    <mergeCell ref="M187:O187"/>
    <mergeCell ref="Q187:R187"/>
    <mergeCell ref="B179:R179"/>
    <mergeCell ref="K180:L180"/>
    <mergeCell ref="B182:H182"/>
    <mergeCell ref="I182:J183"/>
    <mergeCell ref="K182:R182"/>
    <mergeCell ref="B183:H183"/>
    <mergeCell ref="K183:R183"/>
    <mergeCell ref="B177:B178"/>
    <mergeCell ref="C177:D177"/>
    <mergeCell ref="E177:I178"/>
    <mergeCell ref="J177:J178"/>
    <mergeCell ref="K177:L178"/>
    <mergeCell ref="M177:R177"/>
    <mergeCell ref="U177:U178"/>
    <mergeCell ref="C178:D178"/>
    <mergeCell ref="M175:R175"/>
    <mergeCell ref="U175:U176"/>
    <mergeCell ref="C176:D176"/>
    <mergeCell ref="B175:B176"/>
    <mergeCell ref="C175:D175"/>
    <mergeCell ref="E175:I176"/>
    <mergeCell ref="J175:J176"/>
    <mergeCell ref="K175:L176"/>
    <mergeCell ref="K173:L174"/>
    <mergeCell ref="M173:R173"/>
    <mergeCell ref="U173:U174"/>
    <mergeCell ref="C174:D174"/>
    <mergeCell ref="B173:B174"/>
    <mergeCell ref="C173:D173"/>
    <mergeCell ref="E173:I174"/>
    <mergeCell ref="J173:J174"/>
    <mergeCell ref="K171:L172"/>
    <mergeCell ref="M171:R171"/>
    <mergeCell ref="U171:U172"/>
    <mergeCell ref="C172:D172"/>
    <mergeCell ref="B171:B172"/>
    <mergeCell ref="C171:D171"/>
    <mergeCell ref="E171:I172"/>
    <mergeCell ref="J171:J172"/>
    <mergeCell ref="K169:L170"/>
    <mergeCell ref="M169:R169"/>
    <mergeCell ref="U169:U170"/>
    <mergeCell ref="C170:D170"/>
    <mergeCell ref="B169:B170"/>
    <mergeCell ref="C169:D169"/>
    <mergeCell ref="E169:I170"/>
    <mergeCell ref="J169:J170"/>
    <mergeCell ref="K167:L168"/>
    <mergeCell ref="M167:R167"/>
    <mergeCell ref="U167:U168"/>
    <mergeCell ref="C168:D168"/>
    <mergeCell ref="B167:B168"/>
    <mergeCell ref="C167:D167"/>
    <mergeCell ref="E167:I168"/>
    <mergeCell ref="J167:J168"/>
    <mergeCell ref="K165:L166"/>
    <mergeCell ref="M165:R165"/>
    <mergeCell ref="U165:U166"/>
    <mergeCell ref="C166:D166"/>
    <mergeCell ref="B165:B166"/>
    <mergeCell ref="C165:D165"/>
    <mergeCell ref="E165:I166"/>
    <mergeCell ref="J165:J166"/>
    <mergeCell ref="U163:U164"/>
    <mergeCell ref="C164:D164"/>
    <mergeCell ref="B163:B164"/>
    <mergeCell ref="C163:D163"/>
    <mergeCell ref="E163:I164"/>
    <mergeCell ref="J163:J164"/>
    <mergeCell ref="B161:B162"/>
    <mergeCell ref="C161:D161"/>
    <mergeCell ref="E161:I162"/>
    <mergeCell ref="J161:J162"/>
    <mergeCell ref="K163:L164"/>
    <mergeCell ref="M163:R163"/>
    <mergeCell ref="M159:R159"/>
    <mergeCell ref="C157:D157"/>
    <mergeCell ref="K161:L162"/>
    <mergeCell ref="M161:R161"/>
    <mergeCell ref="U161:U162"/>
    <mergeCell ref="C162:D162"/>
    <mergeCell ref="K157:L158"/>
    <mergeCell ref="M157:R157"/>
    <mergeCell ref="C156:D156"/>
    <mergeCell ref="E157:I158"/>
    <mergeCell ref="B155:B156"/>
    <mergeCell ref="U159:U160"/>
    <mergeCell ref="C160:D160"/>
    <mergeCell ref="B159:B160"/>
    <mergeCell ref="C159:D159"/>
    <mergeCell ref="E159:I160"/>
    <mergeCell ref="J159:J160"/>
    <mergeCell ref="K159:L160"/>
    <mergeCell ref="E155:I156"/>
    <mergeCell ref="J155:J156"/>
    <mergeCell ref="K155:L156"/>
    <mergeCell ref="M155:R156"/>
    <mergeCell ref="J157:J158"/>
    <mergeCell ref="B150:H150"/>
    <mergeCell ref="I150:J151"/>
    <mergeCell ref="K150:R150"/>
    <mergeCell ref="B151:H151"/>
    <mergeCell ref="K151:R151"/>
    <mergeCell ref="B157:B158"/>
    <mergeCell ref="C155:D155"/>
    <mergeCell ref="C158:D158"/>
    <mergeCell ref="M153:O153"/>
    <mergeCell ref="U143:U144"/>
    <mergeCell ref="C144:D144"/>
    <mergeCell ref="B145:R145"/>
    <mergeCell ref="K146:L146"/>
    <mergeCell ref="Q153:R153"/>
    <mergeCell ref="B154:R154"/>
    <mergeCell ref="B148:H148"/>
    <mergeCell ref="I148:J149"/>
    <mergeCell ref="K148:R148"/>
    <mergeCell ref="B149:H149"/>
    <mergeCell ref="K149:R149"/>
    <mergeCell ref="B143:B144"/>
    <mergeCell ref="C143:D143"/>
    <mergeCell ref="E143:I144"/>
    <mergeCell ref="J143:J144"/>
    <mergeCell ref="K143:L144"/>
    <mergeCell ref="M143:R143"/>
    <mergeCell ref="K141:L142"/>
    <mergeCell ref="M141:R141"/>
    <mergeCell ref="U141:U142"/>
    <mergeCell ref="C142:D142"/>
    <mergeCell ref="B141:B142"/>
    <mergeCell ref="C141:D141"/>
    <mergeCell ref="E141:I142"/>
    <mergeCell ref="J141:J142"/>
    <mergeCell ref="K139:L140"/>
    <mergeCell ref="M139:R139"/>
    <mergeCell ref="U139:U140"/>
    <mergeCell ref="C140:D140"/>
    <mergeCell ref="B139:B140"/>
    <mergeCell ref="C139:D139"/>
    <mergeCell ref="E139:I140"/>
    <mergeCell ref="J139:J140"/>
    <mergeCell ref="K137:L138"/>
    <mergeCell ref="M137:R137"/>
    <mergeCell ref="U137:U138"/>
    <mergeCell ref="C138:D138"/>
    <mergeCell ref="B137:B138"/>
    <mergeCell ref="C137:D137"/>
    <mergeCell ref="E137:I138"/>
    <mergeCell ref="J137:J138"/>
    <mergeCell ref="K135:L136"/>
    <mergeCell ref="M135:R135"/>
    <mergeCell ref="U135:U136"/>
    <mergeCell ref="C136:D136"/>
    <mergeCell ref="B135:B136"/>
    <mergeCell ref="C135:D135"/>
    <mergeCell ref="E135:I136"/>
    <mergeCell ref="J135:J136"/>
    <mergeCell ref="K133:L134"/>
    <mergeCell ref="M133:R133"/>
    <mergeCell ref="U133:U134"/>
    <mergeCell ref="C134:D134"/>
    <mergeCell ref="B133:B134"/>
    <mergeCell ref="C133:D133"/>
    <mergeCell ref="E133:I134"/>
    <mergeCell ref="J133:J134"/>
    <mergeCell ref="K131:L132"/>
    <mergeCell ref="M131:R131"/>
    <mergeCell ref="U131:U132"/>
    <mergeCell ref="C132:D132"/>
    <mergeCell ref="B131:B132"/>
    <mergeCell ref="C131:D131"/>
    <mergeCell ref="E131:I132"/>
    <mergeCell ref="J131:J132"/>
    <mergeCell ref="K129:L130"/>
    <mergeCell ref="M129:R129"/>
    <mergeCell ref="U129:U130"/>
    <mergeCell ref="C130:D130"/>
    <mergeCell ref="B129:B130"/>
    <mergeCell ref="C129:D129"/>
    <mergeCell ref="E129:I130"/>
    <mergeCell ref="J129:J130"/>
    <mergeCell ref="K127:L128"/>
    <mergeCell ref="M127:R127"/>
    <mergeCell ref="U127:U128"/>
    <mergeCell ref="C128:D128"/>
    <mergeCell ref="B127:B128"/>
    <mergeCell ref="C127:D127"/>
    <mergeCell ref="E127:I128"/>
    <mergeCell ref="J127:J128"/>
    <mergeCell ref="U125:U126"/>
    <mergeCell ref="C126:D126"/>
    <mergeCell ref="B125:B126"/>
    <mergeCell ref="C125:D125"/>
    <mergeCell ref="E125:I126"/>
    <mergeCell ref="J125:J126"/>
    <mergeCell ref="K125:L126"/>
    <mergeCell ref="M125:R125"/>
    <mergeCell ref="B123:B124"/>
    <mergeCell ref="C123:D123"/>
    <mergeCell ref="K116:R116"/>
    <mergeCell ref="B117:H117"/>
    <mergeCell ref="K117:R117"/>
    <mergeCell ref="C124:D124"/>
    <mergeCell ref="M119:O119"/>
    <mergeCell ref="K123:L124"/>
    <mergeCell ref="M123:R123"/>
    <mergeCell ref="E121:I122"/>
    <mergeCell ref="J121:J122"/>
    <mergeCell ref="K121:L122"/>
    <mergeCell ref="E123:I124"/>
    <mergeCell ref="J123:J124"/>
    <mergeCell ref="B116:H116"/>
    <mergeCell ref="I116:J117"/>
    <mergeCell ref="B120:R120"/>
    <mergeCell ref="B121:B122"/>
    <mergeCell ref="C121:D121"/>
    <mergeCell ref="M121:R122"/>
    <mergeCell ref="B111:R111"/>
    <mergeCell ref="K112:L112"/>
    <mergeCell ref="B114:H114"/>
    <mergeCell ref="I114:J115"/>
    <mergeCell ref="K114:R114"/>
    <mergeCell ref="Q119:R119"/>
    <mergeCell ref="C122:D122"/>
    <mergeCell ref="B115:H115"/>
    <mergeCell ref="K115:R115"/>
    <mergeCell ref="B13:B14"/>
    <mergeCell ref="M13:R13"/>
    <mergeCell ref="K25:L26"/>
    <mergeCell ref="J23:J24"/>
    <mergeCell ref="J21:J22"/>
    <mergeCell ref="K21:L22"/>
    <mergeCell ref="M25:R25"/>
    <mergeCell ref="J33:J34"/>
    <mergeCell ref="C34:D34"/>
    <mergeCell ref="B29:B30"/>
    <mergeCell ref="B33:B34"/>
    <mergeCell ref="B27:B28"/>
    <mergeCell ref="B17:B18"/>
    <mergeCell ref="B19:B20"/>
    <mergeCell ref="B21:B22"/>
    <mergeCell ref="E33:I34"/>
    <mergeCell ref="C28:D28"/>
    <mergeCell ref="B42:C42"/>
    <mergeCell ref="J42:R42"/>
    <mergeCell ref="C15:D15"/>
    <mergeCell ref="E15:I16"/>
    <mergeCell ref="J15:J16"/>
    <mergeCell ref="J19:J20"/>
    <mergeCell ref="C33:D33"/>
    <mergeCell ref="B41:C41"/>
    <mergeCell ref="B40:C40"/>
    <mergeCell ref="B25:B26"/>
    <mergeCell ref="B1:R1"/>
    <mergeCell ref="K2:L2"/>
    <mergeCell ref="J11:J12"/>
    <mergeCell ref="M15:R15"/>
    <mergeCell ref="B11:B12"/>
    <mergeCell ref="B15:B16"/>
    <mergeCell ref="B10:R10"/>
    <mergeCell ref="C11:D11"/>
    <mergeCell ref="C12:D12"/>
    <mergeCell ref="C13:D13"/>
    <mergeCell ref="J40:R40"/>
    <mergeCell ref="J41:R41"/>
    <mergeCell ref="C38:I38"/>
    <mergeCell ref="J25:J26"/>
    <mergeCell ref="B36:R36"/>
    <mergeCell ref="K37:R37"/>
    <mergeCell ref="K38:R38"/>
    <mergeCell ref="C25:D25"/>
    <mergeCell ref="K33:L34"/>
    <mergeCell ref="M33:R33"/>
    <mergeCell ref="C37:I37"/>
    <mergeCell ref="C17:D17"/>
    <mergeCell ref="E17:I18"/>
    <mergeCell ref="B4:H4"/>
    <mergeCell ref="B37:B38"/>
    <mergeCell ref="B23:B24"/>
    <mergeCell ref="C26:D26"/>
    <mergeCell ref="E25:I26"/>
    <mergeCell ref="B31:B32"/>
    <mergeCell ref="C22:D22"/>
    <mergeCell ref="C29:D29"/>
    <mergeCell ref="E29:I30"/>
    <mergeCell ref="C30:D30"/>
    <mergeCell ref="C31:D31"/>
    <mergeCell ref="E31:I32"/>
    <mergeCell ref="E27:I28"/>
    <mergeCell ref="C32:D32"/>
    <mergeCell ref="B5:H5"/>
    <mergeCell ref="B6:H6"/>
    <mergeCell ref="B7:H7"/>
    <mergeCell ref="J13:J14"/>
    <mergeCell ref="K5:R5"/>
    <mergeCell ref="I4:J5"/>
    <mergeCell ref="K6:R6"/>
    <mergeCell ref="K7:R7"/>
    <mergeCell ref="I6:J7"/>
    <mergeCell ref="K4:R4"/>
    <mergeCell ref="J17:J18"/>
    <mergeCell ref="C18:D18"/>
    <mergeCell ref="C20:D20"/>
    <mergeCell ref="C21:D21"/>
    <mergeCell ref="E11:I12"/>
    <mergeCell ref="E13:I14"/>
    <mergeCell ref="C14:D14"/>
    <mergeCell ref="C16:D16"/>
    <mergeCell ref="C19:D19"/>
    <mergeCell ref="M19:R19"/>
    <mergeCell ref="E21:I22"/>
    <mergeCell ref="M23:R23"/>
    <mergeCell ref="M27:R27"/>
    <mergeCell ref="E23:I24"/>
    <mergeCell ref="K19:L20"/>
    <mergeCell ref="M21:R21"/>
    <mergeCell ref="E19:I20"/>
    <mergeCell ref="M31:R31"/>
    <mergeCell ref="J29:J30"/>
    <mergeCell ref="C27:D27"/>
    <mergeCell ref="K23:L24"/>
    <mergeCell ref="C24:D24"/>
    <mergeCell ref="C23:D23"/>
    <mergeCell ref="K29:L30"/>
    <mergeCell ref="J27:J28"/>
    <mergeCell ref="J31:J32"/>
    <mergeCell ref="K31:L32"/>
    <mergeCell ref="Q9:R9"/>
    <mergeCell ref="M9:O9"/>
    <mergeCell ref="K11:L12"/>
    <mergeCell ref="K13:L14"/>
    <mergeCell ref="K15:L16"/>
    <mergeCell ref="K17:L18"/>
    <mergeCell ref="M17:R17"/>
    <mergeCell ref="M11:R12"/>
    <mergeCell ref="M29:R29"/>
    <mergeCell ref="K27:L28"/>
    <mergeCell ref="B43:R43"/>
    <mergeCell ref="K44:L44"/>
    <mergeCell ref="B46:H46"/>
    <mergeCell ref="I46:J47"/>
    <mergeCell ref="K46:R46"/>
    <mergeCell ref="B47:H47"/>
    <mergeCell ref="K47:R47"/>
    <mergeCell ref="P39:R39"/>
    <mergeCell ref="B48:H48"/>
    <mergeCell ref="B52:R52"/>
    <mergeCell ref="I48:J49"/>
    <mergeCell ref="K48:R48"/>
    <mergeCell ref="B49:H49"/>
    <mergeCell ref="K49:R49"/>
    <mergeCell ref="M51:O51"/>
    <mergeCell ref="Q51:R51"/>
    <mergeCell ref="K53:L54"/>
    <mergeCell ref="M53:R54"/>
    <mergeCell ref="K55:L56"/>
    <mergeCell ref="M55:R55"/>
    <mergeCell ref="C56:D56"/>
    <mergeCell ref="B53:B54"/>
    <mergeCell ref="C53:D53"/>
    <mergeCell ref="E53:I54"/>
    <mergeCell ref="J53:J54"/>
    <mergeCell ref="C54:D54"/>
    <mergeCell ref="B55:B56"/>
    <mergeCell ref="C55:D55"/>
    <mergeCell ref="E55:I56"/>
    <mergeCell ref="J55:J56"/>
    <mergeCell ref="B57:B58"/>
    <mergeCell ref="C57:D57"/>
    <mergeCell ref="E57:I58"/>
    <mergeCell ref="J57:J58"/>
    <mergeCell ref="K57:L58"/>
    <mergeCell ref="M57:R57"/>
    <mergeCell ref="C58:D58"/>
    <mergeCell ref="B59:B60"/>
    <mergeCell ref="C59:D59"/>
    <mergeCell ref="E59:I60"/>
    <mergeCell ref="J59:J60"/>
    <mergeCell ref="K59:L60"/>
    <mergeCell ref="M59:R59"/>
    <mergeCell ref="C60:D60"/>
    <mergeCell ref="B61:B62"/>
    <mergeCell ref="C61:D61"/>
    <mergeCell ref="E61:I62"/>
    <mergeCell ref="J61:J62"/>
    <mergeCell ref="K61:L62"/>
    <mergeCell ref="M61:R61"/>
    <mergeCell ref="C62:D62"/>
    <mergeCell ref="B63:B64"/>
    <mergeCell ref="C63:D63"/>
    <mergeCell ref="E63:I64"/>
    <mergeCell ref="J63:J64"/>
    <mergeCell ref="K63:L64"/>
    <mergeCell ref="M63:R63"/>
    <mergeCell ref="C64:D64"/>
    <mergeCell ref="B65:B66"/>
    <mergeCell ref="C65:D65"/>
    <mergeCell ref="E65:I66"/>
    <mergeCell ref="J65:J66"/>
    <mergeCell ref="K65:L66"/>
    <mergeCell ref="M65:R65"/>
    <mergeCell ref="C66:D66"/>
    <mergeCell ref="B67:B68"/>
    <mergeCell ref="C67:D67"/>
    <mergeCell ref="E67:I68"/>
    <mergeCell ref="J67:J68"/>
    <mergeCell ref="K67:L68"/>
    <mergeCell ref="M67:R67"/>
    <mergeCell ref="C68:D68"/>
    <mergeCell ref="B69:B70"/>
    <mergeCell ref="C69:D69"/>
    <mergeCell ref="E69:I70"/>
    <mergeCell ref="J69:J70"/>
    <mergeCell ref="K69:L70"/>
    <mergeCell ref="M69:R69"/>
    <mergeCell ref="C70:D70"/>
    <mergeCell ref="M87:R88"/>
    <mergeCell ref="C88:D88"/>
    <mergeCell ref="B71:B72"/>
    <mergeCell ref="C71:D71"/>
    <mergeCell ref="E71:I72"/>
    <mergeCell ref="J71:J72"/>
    <mergeCell ref="K71:L72"/>
    <mergeCell ref="M71:R71"/>
    <mergeCell ref="C72:D72"/>
    <mergeCell ref="C74:D74"/>
    <mergeCell ref="B77:R77"/>
    <mergeCell ref="B75:B76"/>
    <mergeCell ref="B73:B74"/>
    <mergeCell ref="C73:D73"/>
    <mergeCell ref="E73:I74"/>
    <mergeCell ref="J73:J74"/>
    <mergeCell ref="C76:D76"/>
    <mergeCell ref="C75:D75"/>
    <mergeCell ref="E75:I76"/>
    <mergeCell ref="J75:J76"/>
    <mergeCell ref="K89:L90"/>
    <mergeCell ref="C89:D89"/>
    <mergeCell ref="E89:I90"/>
    <mergeCell ref="J89:J90"/>
    <mergeCell ref="C90:D90"/>
    <mergeCell ref="K91:L92"/>
    <mergeCell ref="C94:D94"/>
    <mergeCell ref="K93:L94"/>
    <mergeCell ref="J95:J96"/>
    <mergeCell ref="K95:L96"/>
    <mergeCell ref="M95:R95"/>
    <mergeCell ref="C96:D96"/>
    <mergeCell ref="B95:B96"/>
    <mergeCell ref="C95:D95"/>
    <mergeCell ref="E95:I96"/>
    <mergeCell ref="B80:H80"/>
    <mergeCell ref="I80:J81"/>
    <mergeCell ref="K80:R80"/>
    <mergeCell ref="B81:H81"/>
    <mergeCell ref="K81:R81"/>
    <mergeCell ref="B82:H82"/>
    <mergeCell ref="I82:J83"/>
    <mergeCell ref="K82:R82"/>
    <mergeCell ref="B83:H83"/>
    <mergeCell ref="K83:R83"/>
    <mergeCell ref="B89:B90"/>
    <mergeCell ref="B86:R86"/>
    <mergeCell ref="B87:B88"/>
    <mergeCell ref="C87:D87"/>
    <mergeCell ref="E87:I88"/>
    <mergeCell ref="J87:J88"/>
    <mergeCell ref="K87:L88"/>
    <mergeCell ref="B93:B94"/>
    <mergeCell ref="C93:D93"/>
    <mergeCell ref="E93:I94"/>
    <mergeCell ref="B97:B98"/>
    <mergeCell ref="C97:D97"/>
    <mergeCell ref="J101:J102"/>
    <mergeCell ref="K97:L98"/>
    <mergeCell ref="M97:R97"/>
    <mergeCell ref="C98:D98"/>
    <mergeCell ref="K99:L100"/>
    <mergeCell ref="M99:R99"/>
    <mergeCell ref="J97:J98"/>
    <mergeCell ref="E97:I98"/>
    <mergeCell ref="B91:B92"/>
    <mergeCell ref="C91:D91"/>
    <mergeCell ref="E91:I92"/>
    <mergeCell ref="J91:J92"/>
    <mergeCell ref="C92:D92"/>
    <mergeCell ref="J93:J94"/>
    <mergeCell ref="C104:D104"/>
    <mergeCell ref="B101:B102"/>
    <mergeCell ref="C101:D101"/>
    <mergeCell ref="E101:I102"/>
    <mergeCell ref="C102:D102"/>
    <mergeCell ref="K101:L102"/>
    <mergeCell ref="M101:R101"/>
    <mergeCell ref="B103:B104"/>
    <mergeCell ref="C103:D103"/>
    <mergeCell ref="E103:I104"/>
    <mergeCell ref="B105:B106"/>
    <mergeCell ref="C105:D105"/>
    <mergeCell ref="E105:I106"/>
    <mergeCell ref="J105:J106"/>
    <mergeCell ref="C106:D106"/>
    <mergeCell ref="B99:B100"/>
    <mergeCell ref="C99:D99"/>
    <mergeCell ref="E99:I100"/>
    <mergeCell ref="J99:J100"/>
    <mergeCell ref="C100:D100"/>
    <mergeCell ref="K109:L110"/>
    <mergeCell ref="M109:R109"/>
    <mergeCell ref="K107:L108"/>
    <mergeCell ref="M107:R107"/>
    <mergeCell ref="K105:L106"/>
    <mergeCell ref="M105:R105"/>
    <mergeCell ref="B109:B110"/>
    <mergeCell ref="C109:D109"/>
    <mergeCell ref="E109:I110"/>
    <mergeCell ref="J109:J110"/>
    <mergeCell ref="C110:D110"/>
    <mergeCell ref="C107:D107"/>
    <mergeCell ref="E107:I108"/>
    <mergeCell ref="J107:J108"/>
    <mergeCell ref="C108:D108"/>
    <mergeCell ref="B107:B108"/>
    <mergeCell ref="U33:U34"/>
    <mergeCell ref="M93:R93"/>
    <mergeCell ref="K78:L78"/>
    <mergeCell ref="K75:L76"/>
    <mergeCell ref="M75:R75"/>
    <mergeCell ref="K73:L74"/>
    <mergeCell ref="M85:O85"/>
    <mergeCell ref="Q85:R85"/>
    <mergeCell ref="M89:R89"/>
    <mergeCell ref="M91:R91"/>
    <mergeCell ref="M73:R73"/>
    <mergeCell ref="C39:I39"/>
    <mergeCell ref="J39:O39"/>
    <mergeCell ref="J103:J104"/>
    <mergeCell ref="K103:L104"/>
    <mergeCell ref="M103:R103"/>
    <mergeCell ref="U31:U32"/>
    <mergeCell ref="U15:U16"/>
    <mergeCell ref="U17:U18"/>
    <mergeCell ref="U19:U20"/>
    <mergeCell ref="U21:U22"/>
    <mergeCell ref="U23:U24"/>
    <mergeCell ref="U25:U26"/>
    <mergeCell ref="U27:U28"/>
    <mergeCell ref="U29:U30"/>
    <mergeCell ref="U69:U70"/>
    <mergeCell ref="U71:U72"/>
    <mergeCell ref="U73:U74"/>
    <mergeCell ref="U97:U98"/>
    <mergeCell ref="U93:U94"/>
    <mergeCell ref="U95:U96"/>
    <mergeCell ref="U107:U108"/>
    <mergeCell ref="U109:U110"/>
    <mergeCell ref="U99:U100"/>
    <mergeCell ref="U101:U102"/>
    <mergeCell ref="U103:U104"/>
    <mergeCell ref="U105:U106"/>
    <mergeCell ref="U91:U92"/>
    <mergeCell ref="U57:U58"/>
    <mergeCell ref="U59:U60"/>
    <mergeCell ref="U61:U62"/>
    <mergeCell ref="U63:U64"/>
    <mergeCell ref="U65:U66"/>
    <mergeCell ref="U67:U68"/>
    <mergeCell ref="U75:U76"/>
  </mergeCells>
  <phoneticPr fontId="2"/>
  <dataValidations count="12">
    <dataValidation type="list" allowBlank="1" showInputMessage="1" showErrorMessage="1" sqref="J125:J144 J57:J76 J91:J110 J159:J178 J15:J34 J193:J212 J227:J246 J261:J280 J295:J314 J329:J348" xr:uid="{00000000-0002-0000-0000-000000000000}">
      <formula1>$X$1:$X$18</formula1>
    </dataValidation>
    <dataValidation type="list" allowBlank="1" showInputMessage="1" showErrorMessage="1" sqref="P39:R39" xr:uid="{00000000-0002-0000-0000-000001000000}">
      <formula1>$W$2:$W$3</formula1>
    </dataValidation>
    <dataValidation type="custom" allowBlank="1" showInputMessage="1" showErrorMessage="1" errorTitle="入力エラー" error="全角で入力してください。（スペースも全角）" sqref="C329:D348 C32:D32 C91:D110 C125:D144 C159:D178 C193:D212 C227:D246 C261:D280 C295:D314 C18:D18 C20:D20 C22:D22 C24:D24 C26:D26 C28:D28 C30:D30 C34:D34 C15:D16 C57:D59 C61:D76" xr:uid="{00000000-0002-0000-0000-000002000000}">
      <formula1>AND(C15=DBCS(C15))</formula1>
    </dataValidation>
    <dataValidation type="list" allowBlank="1" showInputMessage="1" showErrorMessage="1" sqref="M15:R15 M17:R17 M19:R19 M21:R21 M23:R23 M25:R25 M27:R27 M29:R29 M31:R31 M33:R33 M57:R57 M59:R59 M61:R61 M63:R63 M65:R65 M67:R67 M69:R69 M71:R71 M73:R73 M75:R75 M91:R91 M93:R93 M95:R95 M97:R97 M99:R99 M101:R101 M103:R103 M105:R105 M107:R107 M109:R109 M125:R125 M127:R127 M129:R129 M131:R131 M133:R133 M135:R135 M137:R137 M139:R139 M141:R141 M143:R143 M159:R159 M161:R161 M163:R163 M165:R165 M167:R167 M169:R169 M171:R171 M173:R173 M175:R175 M177:R177 M193:R193 M195:R195 M197:R197 M199:R199 M201:R201 M203:R203 M205:R205 M207:R207 M209:R209 M211:R211 M227:R227 M229:R229 M231:R231 M233:R233 M235:R235 M237:R237 M239:R239 M241:R241 M243:R243 M245:R245 M261:R261 M263:R263 M265:R265 M267:R267 M269:R269 M271:R271 M273:R273 M275:R275 M277:R277 M279:R279 M295:R295 M297:R297 M299:R299 M301:R301 M303:R303 M305:R305 M307:R307 M309:R309 M311:R311 M313:R313 M329:R329 M331:R331 M333:R333 M335:R335 M337:R337 M339:R339 M341:R341 M343:R343 M345:R345 M347:R347" xr:uid="{00000000-0002-0000-0000-000003000000}">
      <formula1>$AD$2:$AD$4</formula1>
    </dataValidation>
    <dataValidation type="custom" allowBlank="1" showInputMessage="1" showErrorMessage="1" errorTitle="入力エラー" error="半角で入力してください。（スペースも半角）" sqref="C37:I37 D42:L42 O2:X2 C39:I39 N16:X16 S348:U348 S74:U74 S58:U58 S60:U60 S62:U62 S64:U64 S66:U66 S68:U68 S70:U70 S72:U72 S76:U76 S108:U108 S92:U92 S94:U94 S96:U96 S98:U98 S100:U100 S102:U102 S104:U104 S106:U106 S110:U110 S142:U142 S126:U126 S128:U128 S130:U130 S132:U132 S134:U134 S136:U136 S138:U138 S140:U140 S144:U144 S176:U176 S160:U160 S162:U162 S164:U164 S166:U166 S168:U168 S170:U170 S172:U172 S174:U174 S178:U178 S210:U210 S194:U194 S196:U196 S198:U198 S200:U200 S202:U202 S204:U204 S206:U206 S208:U208 S212:U212 S244:U244 S228:U228 S230:U230 S232:U232 S234:U234 S236:U236 S238:U238 S240:U240 S242:U242 S246:U246 S278:U278 S262:U262 S264:U264 S266:U266 S268:U268 S270:U270 S272:U272 S274:U274 S276:U276 S280:U280 S312:U312 S296:U296 S298:U298 S300:U300 S302:U302 S304:U304 S306:U306 S308:U308 S310:U310 S314:U314 S346:U346 S330:U330 S332:U332 S334:U334 S336:U336 S338:U338 S340:U340 S342:U342 S344:U344 N18:X18 N32:X32 N28:X28 N26:X26 N24:X24 N22:X22 N20:X20 N34:X34 N30:X30" xr:uid="{E713E938-ABA4-410D-AAB7-4D670E8EDF81}">
      <formula1>AND(LENB(C2)=LEN(C2))</formula1>
    </dataValidation>
    <dataValidation type="custom" allowBlank="1" showInputMessage="1" showErrorMessage="1" errorTitle="入力エラー" error="半角で入力してください。（ハイフンも半角）" sqref="K37:R38 J39" xr:uid="{B7E74F39-3271-44A6-8AF6-2BEB1032ABE7}">
      <formula1>AND(LENB(J37)=LEN(J37))</formula1>
    </dataValidation>
    <dataValidation type="custom" imeMode="hiragana" allowBlank="1" showInputMessage="1" showErrorMessage="1" errorTitle="入力エラー" error="全角で入力してください。（スペースも全角）" sqref="C17:D17" xr:uid="{B916023E-762A-404B-B906-65E57CD4C133}">
      <formula1>AND(C17=DBCS(C17))</formula1>
    </dataValidation>
    <dataValidation type="custom" allowBlank="1" showInputMessage="1" showErrorMessage="1" errorTitle="入力エラー" error="全角で入力してください。（スペースも全角）" sqref="C19:D19" xr:uid="{CD519F39-D585-4229-800B-608905B4EED9}">
      <formula1>AND(C17=DBCS(C17))</formula1>
    </dataValidation>
    <dataValidation type="custom" allowBlank="1" showInputMessage="1" showErrorMessage="1" errorTitle="入力エラー" error="全角で入力してください。（スペースも全角）" sqref="C21:D21 C23:D23 C25:D25 C27:D27 C29:D29 C31:D31 C33:D33" xr:uid="{06B9F4EA-0ED0-43B4-9162-7DFFC9EE5614}">
      <formula1>AND(C17=DBCS(C17))</formula1>
    </dataValidation>
    <dataValidation type="custom" allowBlank="1" showInputMessage="1" showErrorMessage="1" errorTitle="入力エラー" error="全角で入力してください。（スペースも全角）" sqref="C60:D60" xr:uid="{401F9F7B-6E91-4748-8D8F-A90BCA7BDD72}">
      <formula1>AND(C17=DBCS(C17))</formula1>
    </dataValidation>
    <dataValidation type="custom" allowBlank="1" showInputMessage="1" showErrorMessage="1" errorTitle="入力エラー" error="半角で入力してください。（スペースも半角）" sqref="M18 M16 M20 M22 M24 M26 M28 M30 M32 M34 M58 M60 M62 M64 M66 M68 M70 M72 M74 M76 M92 M94 M96 M98 M100 M102 M104 M106 M108 M110 M126 M128 M130 M132 M134 M136 M138 M140 M142 M144 M160 M162 M164 M166 M168 M170 M172 M174 M176 M178 M194 M196 M198 M200 M202 M204 M206 M208 M210 M212 M228 M230 M232 M234 M236 M238 M240 M242 M244 M246 M262 M264 M266 M268 M270 M272 M274 M276 M278 M280 M296 M298 M300 M302 M304 M306 M308 M310 M312 M314 M330 M332 M334 M336 M338 M340 M342 M344 M346 M348" xr:uid="{7132F1E5-2FF1-40F5-98D2-D16679CA322F}">
      <formula1>OR(AND(LENB(M16)=LEN(M16)),M16="元")</formula1>
    </dataValidation>
    <dataValidation type="list" allowBlank="1" showInputMessage="1" showErrorMessage="1" sqref="I6:J7" xr:uid="{8FBE0523-4CC2-47DF-AE53-B237F8EAD462}">
      <formula1>$AE$1:$AE$48</formula1>
    </dataValidation>
  </dataValidations>
  <printOptions horizontalCentered="1"/>
  <pageMargins left="0.19685039370078741" right="0.19685039370078741" top="0.39370078740157483" bottom="0.39370078740157483" header="0.51181102362204722" footer="0.51181102362204722"/>
  <pageSetup paperSize="9" orientation="portrait" blackAndWhite="1" r:id="rId1"/>
  <headerFooter alignWithMargins="0"/>
  <rowBreaks count="9" manualBreakCount="9">
    <brk id="42" max="16383" man="1"/>
    <brk id="76" max="16383" man="1"/>
    <brk id="110" max="17" man="1"/>
    <brk id="144" max="16383" man="1"/>
    <brk id="178" max="17" man="1"/>
    <brk id="212" max="17" man="1"/>
    <brk id="246" max="17" man="1"/>
    <brk id="280" max="17" man="1"/>
    <brk id="314" max="1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CCC"/>
  </sheetPr>
  <dimension ref="A1:AR103"/>
  <sheetViews>
    <sheetView workbookViewId="0">
      <selection activeCell="K13" sqref="K13"/>
    </sheetView>
  </sheetViews>
  <sheetFormatPr defaultRowHeight="13.2" x14ac:dyDescent="0.2"/>
  <cols>
    <col min="1" max="2" width="9.109375" customWidth="1"/>
    <col min="4" max="4" width="18" customWidth="1"/>
    <col min="19" max="19" width="12.77734375" customWidth="1"/>
    <col min="25" max="25" width="10.88671875" customWidth="1"/>
    <col min="26" max="26" width="17.109375" customWidth="1"/>
    <col min="27" max="27" width="8.88671875" style="17"/>
    <col min="28" max="28" width="14.33203125" style="17" customWidth="1"/>
    <col min="29" max="29" width="0.77734375" style="17" customWidth="1"/>
    <col min="30" max="30" width="14.33203125" style="17" customWidth="1"/>
    <col min="31" max="31" width="0.77734375" style="17" customWidth="1"/>
    <col min="32" max="32" width="18.21875" style="17" customWidth="1"/>
    <col min="33" max="33" width="8.88671875" style="17"/>
    <col min="34" max="34" width="0.77734375" style="17" customWidth="1"/>
    <col min="35" max="37" width="8.88671875" style="17"/>
    <col min="38" max="40" width="4.44140625" style="17" customWidth="1"/>
    <col min="42" max="42" width="14.88671875" style="34" customWidth="1"/>
    <col min="43" max="43" width="3.6640625" style="34" customWidth="1"/>
    <col min="44" max="44" width="23.33203125" customWidth="1"/>
  </cols>
  <sheetData>
    <row r="1" spans="1:44" x14ac:dyDescent="0.2">
      <c r="A1" s="32" t="s">
        <v>87</v>
      </c>
      <c r="B1" s="32" t="s">
        <v>51</v>
      </c>
      <c r="C1" s="32" t="s">
        <v>52</v>
      </c>
      <c r="D1" s="32" t="s">
        <v>77</v>
      </c>
      <c r="E1" s="32" t="s">
        <v>78</v>
      </c>
      <c r="F1" s="32" t="s">
        <v>79</v>
      </c>
      <c r="G1" s="32" t="s">
        <v>80</v>
      </c>
      <c r="H1" s="32" t="s">
        <v>62</v>
      </c>
      <c r="I1" s="32" t="s">
        <v>81</v>
      </c>
      <c r="J1" t="s">
        <v>82</v>
      </c>
      <c r="R1" s="32" t="s">
        <v>72</v>
      </c>
      <c r="S1" s="32" t="s">
        <v>83</v>
      </c>
      <c r="T1" s="32" t="s">
        <v>71</v>
      </c>
      <c r="U1" s="32" t="s">
        <v>84</v>
      </c>
      <c r="V1" s="32" t="s">
        <v>85</v>
      </c>
      <c r="W1" s="32" t="s">
        <v>19</v>
      </c>
      <c r="X1" s="32" t="s">
        <v>86</v>
      </c>
      <c r="Y1" s="32" t="s">
        <v>103</v>
      </c>
      <c r="AA1" s="82" t="s">
        <v>158</v>
      </c>
      <c r="AB1" s="82"/>
      <c r="AP1" s="34" t="s">
        <v>63</v>
      </c>
      <c r="AQ1" s="34">
        <v>2</v>
      </c>
      <c r="AR1" s="54" t="s">
        <v>129</v>
      </c>
    </row>
    <row r="2" spans="1:44" s="27" customFormat="1" ht="14.4" x14ac:dyDescent="0.2">
      <c r="A2" s="88">
        <f>参加申込用紙!B2</f>
        <v>0</v>
      </c>
      <c r="B2" s="88">
        <f>参加申込用紙!B7</f>
        <v>0</v>
      </c>
      <c r="C2" s="88">
        <f>参加申込用紙!I6</f>
        <v>0</v>
      </c>
      <c r="D2" s="88">
        <f>参加申込用紙!K7</f>
        <v>0</v>
      </c>
      <c r="E2" s="88">
        <f>参加申込用紙!C37</f>
        <v>0</v>
      </c>
      <c r="F2" s="88">
        <f>参加申込用紙!C38</f>
        <v>0</v>
      </c>
      <c r="G2" s="88" t="str">
        <f>参加申込用紙!K37</f>
        <v>****-**-****</v>
      </c>
      <c r="H2" s="88" t="str">
        <f>参加申込用紙!K38</f>
        <v>***-****-****</v>
      </c>
      <c r="I2" s="88" t="str">
        <f>参加申込用紙!C39</f>
        <v>*****@****</v>
      </c>
      <c r="J2" s="88">
        <f t="shared" ref="J2:Q2" ca="1" si="0">COUNTIF($H:$H,J3)</f>
        <v>0</v>
      </c>
      <c r="K2" s="88">
        <f t="shared" ca="1" si="0"/>
        <v>0</v>
      </c>
      <c r="L2" s="88">
        <f t="shared" ca="1" si="0"/>
        <v>0</v>
      </c>
      <c r="M2" s="88">
        <f t="shared" ca="1" si="0"/>
        <v>0</v>
      </c>
      <c r="N2" s="88">
        <f t="shared" ca="1" si="0"/>
        <v>0</v>
      </c>
      <c r="O2" s="88">
        <f t="shared" ca="1" si="0"/>
        <v>0</v>
      </c>
      <c r="P2" s="88">
        <f t="shared" ca="1" si="0"/>
        <v>0</v>
      </c>
      <c r="Q2" s="88">
        <f t="shared" ca="1" si="0"/>
        <v>0</v>
      </c>
      <c r="R2" s="88">
        <f ca="1">SUM(J2:Q2)</f>
        <v>0</v>
      </c>
      <c r="S2" s="89">
        <f>参加申込用紙!D40</f>
        <v>2500</v>
      </c>
      <c r="T2" s="88">
        <f ca="1">R2*S2</f>
        <v>0</v>
      </c>
      <c r="U2" s="89">
        <f>参加申込用紙!D41*参加申込用紙!F41</f>
        <v>3500</v>
      </c>
      <c r="V2" s="89">
        <f ca="1">T2+U2</f>
        <v>3500</v>
      </c>
      <c r="W2" s="88">
        <f>参加申込用紙!D42</f>
        <v>0</v>
      </c>
      <c r="X2" s="88">
        <f>参加申込用紙!F42</f>
        <v>0</v>
      </c>
      <c r="Y2" s="90" t="str">
        <f>参加申込用紙!P39</f>
        <v>しない</v>
      </c>
      <c r="AA2" s="28"/>
      <c r="AB2" s="28"/>
      <c r="AC2" s="28"/>
      <c r="AD2" s="28"/>
      <c r="AE2" s="28"/>
      <c r="AF2" s="28"/>
      <c r="AG2" s="28"/>
      <c r="AH2" s="28"/>
      <c r="AI2" s="28"/>
      <c r="AJ2" s="28"/>
      <c r="AK2" s="28"/>
      <c r="AL2" s="28"/>
      <c r="AM2" s="28"/>
      <c r="AN2" s="28"/>
      <c r="AP2" s="34" t="s">
        <v>64</v>
      </c>
      <c r="AQ2" s="35">
        <v>3</v>
      </c>
      <c r="AR2" s="54" t="s">
        <v>129</v>
      </c>
    </row>
    <row r="3" spans="1:44" s="3" customFormat="1" ht="30.75" customHeight="1" x14ac:dyDescent="0.2">
      <c r="A3" s="3" t="s">
        <v>89</v>
      </c>
      <c r="B3" s="7" t="s">
        <v>55</v>
      </c>
      <c r="C3" s="7" t="s">
        <v>1</v>
      </c>
      <c r="D3" s="7" t="s">
        <v>51</v>
      </c>
      <c r="E3" s="7" t="s">
        <v>52</v>
      </c>
      <c r="F3" s="7" t="s">
        <v>53</v>
      </c>
      <c r="G3" s="7" t="s">
        <v>54</v>
      </c>
      <c r="H3" s="7" t="s">
        <v>0</v>
      </c>
      <c r="I3" s="7"/>
      <c r="J3" s="3" t="s">
        <v>63</v>
      </c>
      <c r="K3" s="3" t="s">
        <v>64</v>
      </c>
      <c r="L3" s="3" t="s">
        <v>65</v>
      </c>
      <c r="M3" s="3" t="s">
        <v>66</v>
      </c>
      <c r="N3" s="3" t="s">
        <v>67</v>
      </c>
      <c r="O3" s="3" t="s">
        <v>68</v>
      </c>
      <c r="P3" s="3" t="s">
        <v>69</v>
      </c>
      <c r="Q3" s="3" t="s">
        <v>70</v>
      </c>
      <c r="R3" s="3" t="s">
        <v>88</v>
      </c>
      <c r="AA3" s="3" t="s">
        <v>152</v>
      </c>
      <c r="AB3" s="3" t="s">
        <v>153</v>
      </c>
      <c r="AC3" s="3" t="s">
        <v>157</v>
      </c>
      <c r="AD3" s="3" t="s">
        <v>136</v>
      </c>
      <c r="AE3" s="3" t="s">
        <v>157</v>
      </c>
      <c r="AF3" s="3" t="s">
        <v>154</v>
      </c>
      <c r="AG3" s="3" t="s">
        <v>52</v>
      </c>
      <c r="AH3" s="3" t="s">
        <v>157</v>
      </c>
      <c r="AI3" s="3" t="s">
        <v>155</v>
      </c>
      <c r="AJ3" s="3" t="s">
        <v>54</v>
      </c>
      <c r="AK3" s="113" t="s">
        <v>156</v>
      </c>
      <c r="AL3" s="113"/>
      <c r="AM3" s="113"/>
      <c r="AN3" s="113"/>
      <c r="AP3" s="29" t="s">
        <v>65</v>
      </c>
      <c r="AQ3" s="33">
        <v>4</v>
      </c>
      <c r="AR3" s="34" t="s">
        <v>130</v>
      </c>
    </row>
    <row r="4" spans="1:44" x14ac:dyDescent="0.2">
      <c r="A4" s="70" t="str">
        <f ca="1">IF(I4="","",IF(A$2&lt;10,"0"&amp;A$2*1000+I4*100+R4,A$2*1000+I4*100+R4))</f>
        <v/>
      </c>
      <c r="B4" s="24">
        <f ca="1">OFFSET(参加申込用紙!C$1,S4-1,0)</f>
        <v>0</v>
      </c>
      <c r="C4" s="24">
        <f ca="1">OFFSET(参加申込用紙!C$1,S4,0)</f>
        <v>0</v>
      </c>
      <c r="D4" s="24">
        <f>参加申込用紙!B$7</f>
        <v>0</v>
      </c>
      <c r="E4" s="24">
        <f>参加申込用紙!I$6</f>
        <v>0</v>
      </c>
      <c r="F4" s="24">
        <f ca="1">OFFSET(参加申込用紙!E$1,S4-1,0)</f>
        <v>0</v>
      </c>
      <c r="G4" s="24">
        <f ca="1">OFFSET(参加申込用紙!J$1,S4-1,0)</f>
        <v>0</v>
      </c>
      <c r="H4" s="24" t="str">
        <f ca="1">OFFSET(参加申込用紙!K$1,S4-1,0)&amp;"の部"</f>
        <v>の部</v>
      </c>
      <c r="I4" s="24" t="str">
        <f t="shared" ref="I4:I35" ca="1" si="1">IF(ISNA(VLOOKUP(H4,AP:AQ,2,FALSE)),"",VLOOKUP(H4,AP:AQ,2,FALSE))</f>
        <v/>
      </c>
      <c r="J4" t="str">
        <f ca="1">IF($I4="","",COUNTIF($I$4:$I4,2))</f>
        <v/>
      </c>
      <c r="K4" t="str">
        <f ca="1">IF($I4="","",COUNTIF($I$4:$I4,3))</f>
        <v/>
      </c>
      <c r="L4" t="str">
        <f ca="1">IF($I4="","",COUNTIF($I$4:$I4,4))</f>
        <v/>
      </c>
      <c r="M4" t="str">
        <f ca="1">IF($I4="","",COUNTIF($I$4:$I4,5))</f>
        <v/>
      </c>
      <c r="N4" t="str">
        <f ca="1">IF($I4="","",COUNTIF($I$4:$I4,6))</f>
        <v/>
      </c>
      <c r="O4" t="str">
        <f ca="1">IF($I4="","",COUNTIF($I$4:$I4,7))</f>
        <v/>
      </c>
      <c r="P4" t="str">
        <f ca="1">IF($I4="","",COUNTIF($I$4:$I4,8))</f>
        <v/>
      </c>
      <c r="Q4" t="str">
        <f ca="1">IF($I4="","",COUNTIF($I$4:$I4,9))</f>
        <v/>
      </c>
      <c r="R4" t="str">
        <f ca="1">IF(I4="","",IF(I4=2,J4,IF(I4=3,K4,IF(I4=4,L4,IF(I4=5,M4,IF(I4=6,N4,IF(I4=7,O4,IF(I4=8,P4,Q4))))))))</f>
        <v/>
      </c>
      <c r="S4" s="30">
        <v>15</v>
      </c>
      <c r="Z4" s="55" t="str">
        <f t="shared" ref="Z4:Z35" ca="1" si="2">IF(I4="","",VLOOKUP(I4,AQ:AR,2,FALSE))</f>
        <v/>
      </c>
      <c r="AA4" s="17" t="str">
        <f ca="1">A4</f>
        <v/>
      </c>
      <c r="AB4" s="17">
        <f ca="1">C4</f>
        <v>0</v>
      </c>
      <c r="AD4" s="17">
        <f ca="1">B4</f>
        <v>0</v>
      </c>
      <c r="AF4" s="17">
        <f>D4</f>
        <v>0</v>
      </c>
      <c r="AG4" s="17">
        <f>E4</f>
        <v>0</v>
      </c>
      <c r="AI4" s="17">
        <f ca="1">F4</f>
        <v>0</v>
      </c>
      <c r="AJ4" s="17">
        <f ca="1">G4</f>
        <v>0</v>
      </c>
      <c r="AK4" s="17" t="str">
        <f ca="1">OFFSET(参加申込用紙!M$1,S4-1,0)</f>
        <v xml:space="preserve"> 平成</v>
      </c>
      <c r="AL4" s="17">
        <f ca="1">OFFSET(参加申込用紙!M$1,S4,0)</f>
        <v>0</v>
      </c>
      <c r="AM4" s="17">
        <f ca="1">OFFSET(参加申込用紙!O$1,S4,0)</f>
        <v>0</v>
      </c>
      <c r="AN4" s="17">
        <f ca="1">OFFSET(参加申込用紙!Q$1,S4,0)</f>
        <v>0</v>
      </c>
      <c r="AP4" s="34" t="s">
        <v>66</v>
      </c>
      <c r="AQ4" s="34">
        <v>5</v>
      </c>
      <c r="AR4" s="34" t="s">
        <v>130</v>
      </c>
    </row>
    <row r="5" spans="1:44" x14ac:dyDescent="0.2">
      <c r="A5" s="70" t="str">
        <f t="shared" ref="A5:A68" ca="1" si="3">IF(I5="","",IF(A$2&lt;10,"0"&amp;A$2*1000+I5*100+R5,A$2*1000+I5*100+R5))</f>
        <v/>
      </c>
      <c r="B5" s="24">
        <f ca="1">OFFSET(参加申込用紙!C$1,S5-1,0)</f>
        <v>0</v>
      </c>
      <c r="C5" s="24">
        <f ca="1">OFFSET(参加申込用紙!C$1,S5,0)</f>
        <v>0</v>
      </c>
      <c r="D5" s="24">
        <f>参加申込用紙!B$7</f>
        <v>0</v>
      </c>
      <c r="E5" s="24">
        <f>参加申込用紙!I$6</f>
        <v>0</v>
      </c>
      <c r="F5" s="24">
        <f ca="1">OFFSET(参加申込用紙!E$1,S5-1,0)</f>
        <v>0</v>
      </c>
      <c r="G5" s="24">
        <f ca="1">OFFSET(参加申込用紙!J$1,S5-1,0)</f>
        <v>0</v>
      </c>
      <c r="H5" s="24" t="str">
        <f ca="1">OFFSET(参加申込用紙!K$1,S5-1,0)&amp;"の部"</f>
        <v>の部</v>
      </c>
      <c r="I5" s="24" t="str">
        <f t="shared" ca="1" si="1"/>
        <v/>
      </c>
      <c r="J5" t="str">
        <f ca="1">IF($I5="","",COUNTIF($I$4:$I5,2))</f>
        <v/>
      </c>
      <c r="K5" t="str">
        <f ca="1">IF($I5="","",COUNTIF($I$4:$I5,3))</f>
        <v/>
      </c>
      <c r="L5" t="str">
        <f ca="1">IF($I5="","",COUNTIF($I$4:$I5,4))</f>
        <v/>
      </c>
      <c r="M5" t="str">
        <f ca="1">IF($I5="","",COUNTIF($I$4:$I5,5))</f>
        <v/>
      </c>
      <c r="N5" t="str">
        <f ca="1">IF($I5="","",COUNTIF($I$4:$I5,6))</f>
        <v/>
      </c>
      <c r="O5" t="str">
        <f ca="1">IF($I5="","",COUNTIF($I$4:$I5,7))</f>
        <v/>
      </c>
      <c r="P5" t="str">
        <f ca="1">IF($I5="","",COUNTIF($I$4:$I5,8))</f>
        <v/>
      </c>
      <c r="Q5" t="str">
        <f ca="1">IF($I5="","",COUNTIF($I$4:$I5,9))</f>
        <v/>
      </c>
      <c r="R5" t="str">
        <f t="shared" ref="R5:R68" ca="1" si="4">IF(I5="","",IF(I5=2,J5,IF(I5=3,K5,IF(I5=4,L5,IF(I5=5,M5,IF(I5=6,N5,IF(I5=7,O5,IF(I5=8,P5,Q5))))))))</f>
        <v/>
      </c>
      <c r="S5" s="24">
        <f>S4+2</f>
        <v>17</v>
      </c>
      <c r="Z5" s="55" t="str">
        <f t="shared" ca="1" si="2"/>
        <v/>
      </c>
      <c r="AA5" s="17" t="str">
        <f t="shared" ref="AA5:AA68" ca="1" si="5">A5</f>
        <v/>
      </c>
      <c r="AB5" s="17">
        <f t="shared" ref="AB5:AB68" ca="1" si="6">C5</f>
        <v>0</v>
      </c>
      <c r="AD5" s="17">
        <f t="shared" ref="AD5:AD68" ca="1" si="7">B5</f>
        <v>0</v>
      </c>
      <c r="AF5" s="17">
        <f t="shared" ref="AF5:AF68" si="8">D5</f>
        <v>0</v>
      </c>
      <c r="AG5" s="17">
        <f t="shared" ref="AG5:AG68" si="9">E5</f>
        <v>0</v>
      </c>
      <c r="AI5" s="17">
        <f t="shared" ref="AI5:AI68" ca="1" si="10">F5</f>
        <v>0</v>
      </c>
      <c r="AJ5" s="17">
        <f t="shared" ref="AJ5:AJ68" ca="1" si="11">G5</f>
        <v>0</v>
      </c>
      <c r="AK5" s="17" t="str">
        <f ca="1">OFFSET(参加申込用紙!M$1,S5-1,0)</f>
        <v xml:space="preserve"> 平成</v>
      </c>
      <c r="AL5" s="17">
        <f ca="1">OFFSET(参加申込用紙!M$1,S5,0)</f>
        <v>0</v>
      </c>
      <c r="AM5" s="17">
        <f ca="1">OFFSET(参加申込用紙!O$1,S5,0)</f>
        <v>0</v>
      </c>
      <c r="AN5" s="17">
        <f ca="1">OFFSET(参加申込用紙!Q$1,S5,0)</f>
        <v>0</v>
      </c>
      <c r="AP5" s="34" t="s">
        <v>67</v>
      </c>
      <c r="AQ5" s="34">
        <v>6</v>
      </c>
      <c r="AR5" s="34" t="s">
        <v>130</v>
      </c>
    </row>
    <row r="6" spans="1:44" x14ac:dyDescent="0.2">
      <c r="A6" s="70" t="str">
        <f t="shared" ca="1" si="3"/>
        <v/>
      </c>
      <c r="B6" s="24">
        <f ca="1">OFFSET(参加申込用紙!C$1,S6-1,0)</f>
        <v>0</v>
      </c>
      <c r="C6" s="24">
        <f ca="1">OFFSET(参加申込用紙!C$1,S6,0)</f>
        <v>0</v>
      </c>
      <c r="D6" s="24">
        <f>参加申込用紙!B$7</f>
        <v>0</v>
      </c>
      <c r="E6" s="24">
        <f>参加申込用紙!I$6</f>
        <v>0</v>
      </c>
      <c r="F6" s="24">
        <f ca="1">OFFSET(参加申込用紙!E$1,S6-1,0)</f>
        <v>0</v>
      </c>
      <c r="G6" s="24">
        <f ca="1">OFFSET(参加申込用紙!J$1,S6-1,0)</f>
        <v>0</v>
      </c>
      <c r="H6" s="24" t="str">
        <f ca="1">OFFSET(参加申込用紙!K$1,S6-1,0)&amp;"の部"</f>
        <v>の部</v>
      </c>
      <c r="I6" s="24" t="str">
        <f t="shared" ca="1" si="1"/>
        <v/>
      </c>
      <c r="J6" t="str">
        <f ca="1">IF($I6="","",COUNTIF($I$4:$I6,2))</f>
        <v/>
      </c>
      <c r="K6" t="str">
        <f ca="1">IF($I6="","",COUNTIF($I$4:$I6,3))</f>
        <v/>
      </c>
      <c r="L6" t="str">
        <f ca="1">IF($I6="","",COUNTIF($I$4:$I6,4))</f>
        <v/>
      </c>
      <c r="M6" t="str">
        <f ca="1">IF($I6="","",COUNTIF($I$4:$I6,5))</f>
        <v/>
      </c>
      <c r="N6" t="str">
        <f ca="1">IF($I6="","",COUNTIF($I$4:$I6,6))</f>
        <v/>
      </c>
      <c r="O6" t="str">
        <f ca="1">IF($I6="","",COUNTIF($I$4:$I6,7))</f>
        <v/>
      </c>
      <c r="P6" t="str">
        <f ca="1">IF($I6="","",COUNTIF($I$4:$I6,8))</f>
        <v/>
      </c>
      <c r="Q6" t="str">
        <f ca="1">IF($I6="","",COUNTIF($I$4:$I6,9))</f>
        <v/>
      </c>
      <c r="R6" t="str">
        <f t="shared" ca="1" si="4"/>
        <v/>
      </c>
      <c r="S6" s="24">
        <f t="shared" ref="S6:S13" si="12">S5+2</f>
        <v>19</v>
      </c>
      <c r="Z6" s="55" t="str">
        <f t="shared" ca="1" si="2"/>
        <v/>
      </c>
      <c r="AA6" s="17" t="str">
        <f t="shared" ca="1" si="5"/>
        <v/>
      </c>
      <c r="AB6" s="17">
        <f t="shared" ca="1" si="6"/>
        <v>0</v>
      </c>
      <c r="AD6" s="17">
        <f t="shared" ca="1" si="7"/>
        <v>0</v>
      </c>
      <c r="AF6" s="17">
        <f t="shared" si="8"/>
        <v>0</v>
      </c>
      <c r="AG6" s="17">
        <f t="shared" si="9"/>
        <v>0</v>
      </c>
      <c r="AI6" s="17">
        <f t="shared" ca="1" si="10"/>
        <v>0</v>
      </c>
      <c r="AJ6" s="17">
        <f t="shared" ca="1" si="11"/>
        <v>0</v>
      </c>
      <c r="AK6" s="17" t="str">
        <f ca="1">OFFSET(参加申込用紙!M$1,S6-1,0)</f>
        <v xml:space="preserve"> 平成</v>
      </c>
      <c r="AL6" s="17">
        <f ca="1">OFFSET(参加申込用紙!M$1,S6,0)</f>
        <v>0</v>
      </c>
      <c r="AM6" s="17">
        <f ca="1">OFFSET(参加申込用紙!O$1,S6,0)</f>
        <v>0</v>
      </c>
      <c r="AN6" s="17">
        <f ca="1">OFFSET(参加申込用紙!Q$1,S6,0)</f>
        <v>0</v>
      </c>
      <c r="AP6" s="34" t="s">
        <v>68</v>
      </c>
      <c r="AQ6" s="34">
        <v>7</v>
      </c>
      <c r="AR6" s="34" t="s">
        <v>68</v>
      </c>
    </row>
    <row r="7" spans="1:44" x14ac:dyDescent="0.2">
      <c r="A7" s="70" t="str">
        <f t="shared" ca="1" si="3"/>
        <v/>
      </c>
      <c r="B7" s="24">
        <f ca="1">OFFSET(参加申込用紙!C$1,S7-1,0)</f>
        <v>0</v>
      </c>
      <c r="C7" s="24">
        <f ca="1">OFFSET(参加申込用紙!C$1,S7,0)</f>
        <v>0</v>
      </c>
      <c r="D7" s="24">
        <f>参加申込用紙!B$7</f>
        <v>0</v>
      </c>
      <c r="E7" s="24">
        <f>参加申込用紙!I$6</f>
        <v>0</v>
      </c>
      <c r="F7" s="24">
        <f ca="1">OFFSET(参加申込用紙!E$1,S7-1,0)</f>
        <v>0</v>
      </c>
      <c r="G7" s="24">
        <f ca="1">OFFSET(参加申込用紙!J$1,S7-1,0)</f>
        <v>0</v>
      </c>
      <c r="H7" s="24" t="str">
        <f ca="1">OFFSET(参加申込用紙!K$1,S7-1,0)&amp;"の部"</f>
        <v>の部</v>
      </c>
      <c r="I7" s="24" t="str">
        <f t="shared" ca="1" si="1"/>
        <v/>
      </c>
      <c r="J7" t="str">
        <f ca="1">IF($I7="","",COUNTIF($I$4:$I7,2))</f>
        <v/>
      </c>
      <c r="K7" t="str">
        <f ca="1">IF($I7="","",COUNTIF($I$4:$I7,3))</f>
        <v/>
      </c>
      <c r="L7" t="str">
        <f ca="1">IF($I7="","",COUNTIF($I$4:$I7,4))</f>
        <v/>
      </c>
      <c r="M7" t="str">
        <f ca="1">IF($I7="","",COUNTIF($I$4:$I7,5))</f>
        <v/>
      </c>
      <c r="N7" t="str">
        <f ca="1">IF($I7="","",COUNTIF($I$4:$I7,6))</f>
        <v/>
      </c>
      <c r="O7" t="str">
        <f ca="1">IF($I7="","",COUNTIF($I$4:$I7,7))</f>
        <v/>
      </c>
      <c r="P7" t="str">
        <f ca="1">IF($I7="","",COUNTIF($I$4:$I7,8))</f>
        <v/>
      </c>
      <c r="Q7" t="str">
        <f ca="1">IF($I7="","",COUNTIF($I$4:$I7,9))</f>
        <v/>
      </c>
      <c r="R7" t="str">
        <f t="shared" ca="1" si="4"/>
        <v/>
      </c>
      <c r="S7" s="24">
        <f t="shared" si="12"/>
        <v>21</v>
      </c>
      <c r="Z7" s="55" t="str">
        <f t="shared" ca="1" si="2"/>
        <v/>
      </c>
      <c r="AA7" s="17" t="str">
        <f t="shared" ca="1" si="5"/>
        <v/>
      </c>
      <c r="AB7" s="17">
        <f t="shared" ca="1" si="6"/>
        <v>0</v>
      </c>
      <c r="AD7" s="17">
        <f t="shared" ca="1" si="7"/>
        <v>0</v>
      </c>
      <c r="AF7" s="17">
        <f t="shared" si="8"/>
        <v>0</v>
      </c>
      <c r="AG7" s="17">
        <f t="shared" si="9"/>
        <v>0</v>
      </c>
      <c r="AI7" s="17">
        <f t="shared" ca="1" si="10"/>
        <v>0</v>
      </c>
      <c r="AJ7" s="17">
        <f t="shared" ca="1" si="11"/>
        <v>0</v>
      </c>
      <c r="AK7" s="17" t="str">
        <f ca="1">OFFSET(参加申込用紙!M$1,S7-1,0)</f>
        <v xml:space="preserve"> 平成</v>
      </c>
      <c r="AL7" s="17">
        <f ca="1">OFFSET(参加申込用紙!M$1,S7,0)</f>
        <v>0</v>
      </c>
      <c r="AM7" s="17">
        <f ca="1">OFFSET(参加申込用紙!O$1,S7,0)</f>
        <v>0</v>
      </c>
      <c r="AN7" s="17">
        <f ca="1">OFFSET(参加申込用紙!Q$1,S7,0)</f>
        <v>0</v>
      </c>
      <c r="AP7" s="34" t="s">
        <v>69</v>
      </c>
      <c r="AQ7" s="34">
        <v>8</v>
      </c>
      <c r="AR7" s="34" t="s">
        <v>131</v>
      </c>
    </row>
    <row r="8" spans="1:44" x14ac:dyDescent="0.2">
      <c r="A8" s="70" t="str">
        <f t="shared" ca="1" si="3"/>
        <v/>
      </c>
      <c r="B8" s="24">
        <f ca="1">OFFSET(参加申込用紙!C$1,S8-1,0)</f>
        <v>0</v>
      </c>
      <c r="C8" s="24">
        <f ca="1">OFFSET(参加申込用紙!C$1,S8,0)</f>
        <v>0</v>
      </c>
      <c r="D8" s="24">
        <f>参加申込用紙!B$7</f>
        <v>0</v>
      </c>
      <c r="E8" s="24">
        <f>参加申込用紙!I$6</f>
        <v>0</v>
      </c>
      <c r="F8" s="24">
        <f ca="1">OFFSET(参加申込用紙!E$1,S8-1,0)</f>
        <v>0</v>
      </c>
      <c r="G8" s="24">
        <f ca="1">OFFSET(参加申込用紙!J$1,S8-1,0)</f>
        <v>0</v>
      </c>
      <c r="H8" s="24" t="str">
        <f ca="1">OFFSET(参加申込用紙!K$1,S8-1,0)&amp;"の部"</f>
        <v>の部</v>
      </c>
      <c r="I8" s="24" t="str">
        <f t="shared" ca="1" si="1"/>
        <v/>
      </c>
      <c r="J8" t="str">
        <f ca="1">IF($I8="","",COUNTIF($I$4:$I8,2))</f>
        <v/>
      </c>
      <c r="K8" t="str">
        <f ca="1">IF($I8="","",COUNTIF($I$4:$I8,3))</f>
        <v/>
      </c>
      <c r="L8" t="str">
        <f ca="1">IF($I8="","",COUNTIF($I$4:$I8,4))</f>
        <v/>
      </c>
      <c r="M8" t="str">
        <f ca="1">IF($I8="","",COUNTIF($I$4:$I8,5))</f>
        <v/>
      </c>
      <c r="N8" t="str">
        <f ca="1">IF($I8="","",COUNTIF($I$4:$I8,6))</f>
        <v/>
      </c>
      <c r="O8" t="str">
        <f ca="1">IF($I8="","",COUNTIF($I$4:$I8,7))</f>
        <v/>
      </c>
      <c r="P8" t="str">
        <f ca="1">IF($I8="","",COUNTIF($I$4:$I8,8))</f>
        <v/>
      </c>
      <c r="Q8" t="str">
        <f ca="1">IF($I8="","",COUNTIF($I$4:$I8,9))</f>
        <v/>
      </c>
      <c r="R8" t="str">
        <f t="shared" ca="1" si="4"/>
        <v/>
      </c>
      <c r="S8" s="24">
        <f t="shared" si="12"/>
        <v>23</v>
      </c>
      <c r="Z8" s="55" t="str">
        <f t="shared" ca="1" si="2"/>
        <v/>
      </c>
      <c r="AA8" s="17" t="str">
        <f t="shared" ca="1" si="5"/>
        <v/>
      </c>
      <c r="AB8" s="17">
        <f t="shared" ca="1" si="6"/>
        <v>0</v>
      </c>
      <c r="AD8" s="17">
        <f t="shared" ca="1" si="7"/>
        <v>0</v>
      </c>
      <c r="AF8" s="17">
        <f t="shared" si="8"/>
        <v>0</v>
      </c>
      <c r="AG8" s="17">
        <f t="shared" si="9"/>
        <v>0</v>
      </c>
      <c r="AI8" s="17">
        <f t="shared" ca="1" si="10"/>
        <v>0</v>
      </c>
      <c r="AJ8" s="17">
        <f t="shared" ca="1" si="11"/>
        <v>0</v>
      </c>
      <c r="AK8" s="17" t="str">
        <f ca="1">OFFSET(参加申込用紙!M$1,S8-1,0)</f>
        <v xml:space="preserve"> 平成</v>
      </c>
      <c r="AL8" s="17">
        <f ca="1">OFFSET(参加申込用紙!M$1,S8,0)</f>
        <v>0</v>
      </c>
      <c r="AM8" s="17">
        <f ca="1">OFFSET(参加申込用紙!O$1,S8,0)</f>
        <v>0</v>
      </c>
      <c r="AN8" s="17">
        <f ca="1">OFFSET(参加申込用紙!Q$1,S8,0)</f>
        <v>0</v>
      </c>
      <c r="AP8" s="34" t="s">
        <v>70</v>
      </c>
      <c r="AQ8" s="34">
        <v>9</v>
      </c>
      <c r="AR8" s="34" t="s">
        <v>131</v>
      </c>
    </row>
    <row r="9" spans="1:44" x14ac:dyDescent="0.2">
      <c r="A9" s="70" t="str">
        <f t="shared" ca="1" si="3"/>
        <v/>
      </c>
      <c r="B9" s="24">
        <f ca="1">OFFSET(参加申込用紙!C$1,S9-1,0)</f>
        <v>0</v>
      </c>
      <c r="C9" s="24">
        <f ca="1">OFFSET(参加申込用紙!C$1,S9,0)</f>
        <v>0</v>
      </c>
      <c r="D9" s="24">
        <f>参加申込用紙!B$7</f>
        <v>0</v>
      </c>
      <c r="E9" s="24">
        <f>参加申込用紙!I$6</f>
        <v>0</v>
      </c>
      <c r="F9" s="24">
        <f ca="1">OFFSET(参加申込用紙!E$1,S9-1,0)</f>
        <v>0</v>
      </c>
      <c r="G9" s="24">
        <f ca="1">OFFSET(参加申込用紙!J$1,S9-1,0)</f>
        <v>0</v>
      </c>
      <c r="H9" s="24" t="str">
        <f ca="1">OFFSET(参加申込用紙!K$1,S9-1,0)&amp;"の部"</f>
        <v>の部</v>
      </c>
      <c r="I9" s="24" t="str">
        <f t="shared" ca="1" si="1"/>
        <v/>
      </c>
      <c r="J9" t="str">
        <f ca="1">IF($I9="","",COUNTIF($I$4:$I9,2))</f>
        <v/>
      </c>
      <c r="K9" t="str">
        <f ca="1">IF($I9="","",COUNTIF($I$4:$I9,3))</f>
        <v/>
      </c>
      <c r="L9" t="str">
        <f ca="1">IF($I9="","",COUNTIF($I$4:$I9,4))</f>
        <v/>
      </c>
      <c r="M9" t="str">
        <f ca="1">IF($I9="","",COUNTIF($I$4:$I9,5))</f>
        <v/>
      </c>
      <c r="N9" t="str">
        <f ca="1">IF($I9="","",COUNTIF($I$4:$I9,6))</f>
        <v/>
      </c>
      <c r="O9" t="str">
        <f ca="1">IF($I9="","",COUNTIF($I$4:$I9,7))</f>
        <v/>
      </c>
      <c r="P9" t="str">
        <f ca="1">IF($I9="","",COUNTIF($I$4:$I9,8))</f>
        <v/>
      </c>
      <c r="Q9" t="str">
        <f ca="1">IF($I9="","",COUNTIF($I$4:$I9,9))</f>
        <v/>
      </c>
      <c r="R9" t="str">
        <f t="shared" ca="1" si="4"/>
        <v/>
      </c>
      <c r="S9" s="24">
        <f t="shared" si="12"/>
        <v>25</v>
      </c>
      <c r="Z9" s="55" t="str">
        <f t="shared" ca="1" si="2"/>
        <v/>
      </c>
      <c r="AA9" s="17" t="str">
        <f t="shared" ca="1" si="5"/>
        <v/>
      </c>
      <c r="AB9" s="17">
        <f t="shared" ca="1" si="6"/>
        <v>0</v>
      </c>
      <c r="AD9" s="17">
        <f t="shared" ca="1" si="7"/>
        <v>0</v>
      </c>
      <c r="AF9" s="17">
        <f t="shared" si="8"/>
        <v>0</v>
      </c>
      <c r="AG9" s="17">
        <f t="shared" si="9"/>
        <v>0</v>
      </c>
      <c r="AI9" s="17">
        <f t="shared" ca="1" si="10"/>
        <v>0</v>
      </c>
      <c r="AJ9" s="17">
        <f t="shared" ca="1" si="11"/>
        <v>0</v>
      </c>
      <c r="AK9" s="17" t="str">
        <f ca="1">OFFSET(参加申込用紙!M$1,S9-1,0)</f>
        <v xml:space="preserve"> 平成</v>
      </c>
      <c r="AL9" s="17">
        <f ca="1">OFFSET(参加申込用紙!M$1,S9,0)</f>
        <v>0</v>
      </c>
      <c r="AM9" s="17">
        <f ca="1">OFFSET(参加申込用紙!O$1,S9,0)</f>
        <v>0</v>
      </c>
      <c r="AN9" s="17">
        <f ca="1">OFFSET(参加申込用紙!Q$1,S9,0)</f>
        <v>0</v>
      </c>
    </row>
    <row r="10" spans="1:44" x14ac:dyDescent="0.2">
      <c r="A10" s="70" t="str">
        <f t="shared" ca="1" si="3"/>
        <v/>
      </c>
      <c r="B10" s="24">
        <f ca="1">OFFSET(参加申込用紙!C$1,S10-1,0)</f>
        <v>0</v>
      </c>
      <c r="C10" s="24">
        <f ca="1">OFFSET(参加申込用紙!C$1,S10,0)</f>
        <v>0</v>
      </c>
      <c r="D10" s="24">
        <f>参加申込用紙!B$7</f>
        <v>0</v>
      </c>
      <c r="E10" s="24">
        <f>参加申込用紙!I$6</f>
        <v>0</v>
      </c>
      <c r="F10" s="24">
        <f ca="1">OFFSET(参加申込用紙!E$1,S10-1,0)</f>
        <v>0</v>
      </c>
      <c r="G10" s="24">
        <f ca="1">OFFSET(参加申込用紙!J$1,S10-1,0)</f>
        <v>0</v>
      </c>
      <c r="H10" s="24" t="str">
        <f ca="1">OFFSET(参加申込用紙!K$1,S10-1,0)&amp;"の部"</f>
        <v>の部</v>
      </c>
      <c r="I10" s="24" t="str">
        <f t="shared" ca="1" si="1"/>
        <v/>
      </c>
      <c r="J10" t="str">
        <f ca="1">IF($I10="","",COUNTIF($I$4:$I10,2))</f>
        <v/>
      </c>
      <c r="K10" t="str">
        <f ca="1">IF($I10="","",COUNTIF($I$4:$I10,3))</f>
        <v/>
      </c>
      <c r="L10" t="str">
        <f ca="1">IF($I10="","",COUNTIF($I$4:$I10,4))</f>
        <v/>
      </c>
      <c r="M10" t="str">
        <f ca="1">IF($I10="","",COUNTIF($I$4:$I10,5))</f>
        <v/>
      </c>
      <c r="N10" t="str">
        <f ca="1">IF($I10="","",COUNTIF($I$4:$I10,6))</f>
        <v/>
      </c>
      <c r="O10" t="str">
        <f ca="1">IF($I10="","",COUNTIF($I$4:$I10,7))</f>
        <v/>
      </c>
      <c r="P10" t="str">
        <f ca="1">IF($I10="","",COUNTIF($I$4:$I10,8))</f>
        <v/>
      </c>
      <c r="Q10" t="str">
        <f ca="1">IF($I10="","",COUNTIF($I$4:$I10,9))</f>
        <v/>
      </c>
      <c r="R10" t="str">
        <f t="shared" ca="1" si="4"/>
        <v/>
      </c>
      <c r="S10" s="24">
        <f t="shared" si="12"/>
        <v>27</v>
      </c>
      <c r="Z10" s="55" t="str">
        <f t="shared" ca="1" si="2"/>
        <v/>
      </c>
      <c r="AA10" s="17" t="str">
        <f t="shared" ca="1" si="5"/>
        <v/>
      </c>
      <c r="AB10" s="17">
        <f t="shared" ca="1" si="6"/>
        <v>0</v>
      </c>
      <c r="AD10" s="17">
        <f t="shared" ca="1" si="7"/>
        <v>0</v>
      </c>
      <c r="AF10" s="17">
        <f t="shared" si="8"/>
        <v>0</v>
      </c>
      <c r="AG10" s="17">
        <f t="shared" si="9"/>
        <v>0</v>
      </c>
      <c r="AI10" s="17">
        <f t="shared" ca="1" si="10"/>
        <v>0</v>
      </c>
      <c r="AJ10" s="17">
        <f t="shared" ca="1" si="11"/>
        <v>0</v>
      </c>
      <c r="AK10" s="17" t="str">
        <f ca="1">OFFSET(参加申込用紙!M$1,S10-1,0)</f>
        <v xml:space="preserve"> 平成</v>
      </c>
      <c r="AL10" s="17">
        <f ca="1">OFFSET(参加申込用紙!M$1,S10,0)</f>
        <v>0</v>
      </c>
      <c r="AM10" s="17">
        <f ca="1">OFFSET(参加申込用紙!O$1,S10,0)</f>
        <v>0</v>
      </c>
      <c r="AN10" s="17">
        <f ca="1">OFFSET(参加申込用紙!Q$1,S10,0)</f>
        <v>0</v>
      </c>
    </row>
    <row r="11" spans="1:44" x14ac:dyDescent="0.2">
      <c r="A11" s="70" t="str">
        <f t="shared" ca="1" si="3"/>
        <v/>
      </c>
      <c r="B11" s="24">
        <f ca="1">OFFSET(参加申込用紙!C$1,S11-1,0)</f>
        <v>0</v>
      </c>
      <c r="C11" s="24">
        <f ca="1">OFFSET(参加申込用紙!C$1,S11,0)</f>
        <v>0</v>
      </c>
      <c r="D11" s="24">
        <f>参加申込用紙!B$7</f>
        <v>0</v>
      </c>
      <c r="E11" s="24">
        <f>参加申込用紙!I$6</f>
        <v>0</v>
      </c>
      <c r="F11" s="24">
        <f ca="1">OFFSET(参加申込用紙!E$1,S11-1,0)</f>
        <v>0</v>
      </c>
      <c r="G11" s="24">
        <f ca="1">OFFSET(参加申込用紙!J$1,S11-1,0)</f>
        <v>0</v>
      </c>
      <c r="H11" s="24" t="str">
        <f ca="1">OFFSET(参加申込用紙!K$1,S11-1,0)&amp;"の部"</f>
        <v>の部</v>
      </c>
      <c r="I11" s="24" t="str">
        <f t="shared" ca="1" si="1"/>
        <v/>
      </c>
      <c r="J11" t="str">
        <f ca="1">IF($I11="","",COUNTIF($I$4:$I11,2))</f>
        <v/>
      </c>
      <c r="K11" t="str">
        <f ca="1">IF($I11="","",COUNTIF($I$4:$I11,3))</f>
        <v/>
      </c>
      <c r="L11" t="str">
        <f ca="1">IF($I11="","",COUNTIF($I$4:$I11,4))</f>
        <v/>
      </c>
      <c r="M11" t="str">
        <f ca="1">IF($I11="","",COUNTIF($I$4:$I11,5))</f>
        <v/>
      </c>
      <c r="N11" t="str">
        <f ca="1">IF($I11="","",COUNTIF($I$4:$I11,6))</f>
        <v/>
      </c>
      <c r="O11" t="str">
        <f ca="1">IF($I11="","",COUNTIF($I$4:$I11,7))</f>
        <v/>
      </c>
      <c r="P11" t="str">
        <f ca="1">IF($I11="","",COUNTIF($I$4:$I11,8))</f>
        <v/>
      </c>
      <c r="Q11" t="str">
        <f ca="1">IF($I11="","",COUNTIF($I$4:$I11,9))</f>
        <v/>
      </c>
      <c r="R11" t="str">
        <f t="shared" ca="1" si="4"/>
        <v/>
      </c>
      <c r="S11" s="24">
        <f t="shared" si="12"/>
        <v>29</v>
      </c>
      <c r="Z11" s="55" t="str">
        <f t="shared" ca="1" si="2"/>
        <v/>
      </c>
      <c r="AA11" s="17" t="str">
        <f t="shared" ca="1" si="5"/>
        <v/>
      </c>
      <c r="AB11" s="17">
        <f t="shared" ca="1" si="6"/>
        <v>0</v>
      </c>
      <c r="AD11" s="17">
        <f t="shared" ca="1" si="7"/>
        <v>0</v>
      </c>
      <c r="AF11" s="17">
        <f t="shared" si="8"/>
        <v>0</v>
      </c>
      <c r="AG11" s="17">
        <f t="shared" si="9"/>
        <v>0</v>
      </c>
      <c r="AI11" s="17">
        <f t="shared" ca="1" si="10"/>
        <v>0</v>
      </c>
      <c r="AJ11" s="17">
        <f t="shared" ca="1" si="11"/>
        <v>0</v>
      </c>
      <c r="AK11" s="17" t="str">
        <f ca="1">OFFSET(参加申込用紙!M$1,S11-1,0)</f>
        <v xml:space="preserve"> 平成</v>
      </c>
      <c r="AL11" s="17">
        <f ca="1">OFFSET(参加申込用紙!M$1,S11,0)</f>
        <v>0</v>
      </c>
      <c r="AM11" s="17">
        <f ca="1">OFFSET(参加申込用紙!O$1,S11,0)</f>
        <v>0</v>
      </c>
      <c r="AN11" s="17">
        <f ca="1">OFFSET(参加申込用紙!Q$1,S11,0)</f>
        <v>0</v>
      </c>
    </row>
    <row r="12" spans="1:44" x14ac:dyDescent="0.2">
      <c r="A12" s="70" t="str">
        <f t="shared" ca="1" si="3"/>
        <v/>
      </c>
      <c r="B12" s="24">
        <f ca="1">OFFSET(参加申込用紙!C$1,S12-1,0)</f>
        <v>0</v>
      </c>
      <c r="C12" s="24">
        <f ca="1">OFFSET(参加申込用紙!C$1,S12,0)</f>
        <v>0</v>
      </c>
      <c r="D12" s="24">
        <f>参加申込用紙!B$7</f>
        <v>0</v>
      </c>
      <c r="E12" s="24">
        <f>参加申込用紙!I$6</f>
        <v>0</v>
      </c>
      <c r="F12" s="24">
        <f ca="1">OFFSET(参加申込用紙!E$1,S12-1,0)</f>
        <v>0</v>
      </c>
      <c r="G12" s="24">
        <f ca="1">OFFSET(参加申込用紙!J$1,S12-1,0)</f>
        <v>0</v>
      </c>
      <c r="H12" s="24" t="str">
        <f ca="1">OFFSET(参加申込用紙!K$1,S12-1,0)&amp;"の部"</f>
        <v>の部</v>
      </c>
      <c r="I12" s="24" t="str">
        <f t="shared" ca="1" si="1"/>
        <v/>
      </c>
      <c r="J12" t="str">
        <f ca="1">IF($I12="","",COUNTIF($I$4:$I12,2))</f>
        <v/>
      </c>
      <c r="K12" t="str">
        <f ca="1">IF($I12="","",COUNTIF($I$4:$I12,3))</f>
        <v/>
      </c>
      <c r="L12" t="str">
        <f ca="1">IF($I12="","",COUNTIF($I$4:$I12,4))</f>
        <v/>
      </c>
      <c r="M12" t="str">
        <f ca="1">IF($I12="","",COUNTIF($I$4:$I12,5))</f>
        <v/>
      </c>
      <c r="N12" t="str">
        <f ca="1">IF($I12="","",COUNTIF($I$4:$I12,6))</f>
        <v/>
      </c>
      <c r="O12" t="str">
        <f ca="1">IF($I12="","",COUNTIF($I$4:$I12,7))</f>
        <v/>
      </c>
      <c r="P12" t="str">
        <f ca="1">IF($I12="","",COUNTIF($I$4:$I12,8))</f>
        <v/>
      </c>
      <c r="Q12" t="str">
        <f ca="1">IF($I12="","",COUNTIF($I$4:$I12,9))</f>
        <v/>
      </c>
      <c r="R12" t="str">
        <f t="shared" ca="1" si="4"/>
        <v/>
      </c>
      <c r="S12" s="24">
        <f t="shared" si="12"/>
        <v>31</v>
      </c>
      <c r="Z12" s="55" t="str">
        <f t="shared" ca="1" si="2"/>
        <v/>
      </c>
      <c r="AA12" s="17" t="str">
        <f t="shared" ca="1" si="5"/>
        <v/>
      </c>
      <c r="AB12" s="17">
        <f t="shared" ca="1" si="6"/>
        <v>0</v>
      </c>
      <c r="AD12" s="17">
        <f t="shared" ca="1" si="7"/>
        <v>0</v>
      </c>
      <c r="AF12" s="17">
        <f t="shared" si="8"/>
        <v>0</v>
      </c>
      <c r="AG12" s="17">
        <f t="shared" si="9"/>
        <v>0</v>
      </c>
      <c r="AI12" s="17">
        <f t="shared" ca="1" si="10"/>
        <v>0</v>
      </c>
      <c r="AJ12" s="17">
        <f t="shared" ca="1" si="11"/>
        <v>0</v>
      </c>
      <c r="AK12" s="17" t="str">
        <f ca="1">OFFSET(参加申込用紙!M$1,S12-1,0)</f>
        <v xml:space="preserve"> 平成</v>
      </c>
      <c r="AL12" s="17">
        <f ca="1">OFFSET(参加申込用紙!M$1,S12,0)</f>
        <v>0</v>
      </c>
      <c r="AM12" s="17">
        <f ca="1">OFFSET(参加申込用紙!O$1,S12,0)</f>
        <v>0</v>
      </c>
      <c r="AN12" s="17">
        <f ca="1">OFFSET(参加申込用紙!Q$1,S12,0)</f>
        <v>0</v>
      </c>
    </row>
    <row r="13" spans="1:44" x14ac:dyDescent="0.2">
      <c r="A13" s="70" t="str">
        <f t="shared" ca="1" si="3"/>
        <v/>
      </c>
      <c r="B13" s="24">
        <f ca="1">OFFSET(参加申込用紙!C$1,S13-1,0)</f>
        <v>0</v>
      </c>
      <c r="C13" s="24">
        <f ca="1">OFFSET(参加申込用紙!C$1,S13,0)</f>
        <v>0</v>
      </c>
      <c r="D13" s="24">
        <f>参加申込用紙!B$7</f>
        <v>0</v>
      </c>
      <c r="E13" s="24">
        <f>参加申込用紙!I$6</f>
        <v>0</v>
      </c>
      <c r="F13" s="24">
        <f ca="1">OFFSET(参加申込用紙!E$1,S13-1,0)</f>
        <v>0</v>
      </c>
      <c r="G13" s="24">
        <f ca="1">OFFSET(参加申込用紙!J$1,S13-1,0)</f>
        <v>0</v>
      </c>
      <c r="H13" s="24" t="str">
        <f ca="1">OFFSET(参加申込用紙!K$1,S13-1,0)&amp;"の部"</f>
        <v>の部</v>
      </c>
      <c r="I13" s="24" t="str">
        <f t="shared" ca="1" si="1"/>
        <v/>
      </c>
      <c r="J13" t="str">
        <f ca="1">IF($I13="","",COUNTIF($I$4:$I13,2))</f>
        <v/>
      </c>
      <c r="K13" t="str">
        <f ca="1">IF($I13="","",COUNTIF($I$4:$I13,3))</f>
        <v/>
      </c>
      <c r="L13" t="str">
        <f ca="1">IF($I13="","",COUNTIF($I$4:$I13,4))</f>
        <v/>
      </c>
      <c r="M13" t="str">
        <f ca="1">IF($I13="","",COUNTIF($I$4:$I13,5))</f>
        <v/>
      </c>
      <c r="N13" t="str">
        <f ca="1">IF($I13="","",COUNTIF($I$4:$I13,6))</f>
        <v/>
      </c>
      <c r="O13" t="str">
        <f ca="1">IF($I13="","",COUNTIF($I$4:$I13,7))</f>
        <v/>
      </c>
      <c r="P13" t="str">
        <f ca="1">IF($I13="","",COUNTIF($I$4:$I13,8))</f>
        <v/>
      </c>
      <c r="Q13" t="str">
        <f ca="1">IF($I13="","",COUNTIF($I$4:$I13,9))</f>
        <v/>
      </c>
      <c r="R13" t="str">
        <f t="shared" ca="1" si="4"/>
        <v/>
      </c>
      <c r="S13" s="24">
        <f t="shared" si="12"/>
        <v>33</v>
      </c>
      <c r="Z13" s="55" t="str">
        <f t="shared" ca="1" si="2"/>
        <v/>
      </c>
      <c r="AA13" s="17" t="str">
        <f t="shared" ca="1" si="5"/>
        <v/>
      </c>
      <c r="AB13" s="17">
        <f t="shared" ca="1" si="6"/>
        <v>0</v>
      </c>
      <c r="AD13" s="17">
        <f t="shared" ca="1" si="7"/>
        <v>0</v>
      </c>
      <c r="AF13" s="17">
        <f t="shared" si="8"/>
        <v>0</v>
      </c>
      <c r="AG13" s="17">
        <f t="shared" si="9"/>
        <v>0</v>
      </c>
      <c r="AI13" s="17">
        <f t="shared" ca="1" si="10"/>
        <v>0</v>
      </c>
      <c r="AJ13" s="17">
        <f t="shared" ca="1" si="11"/>
        <v>0</v>
      </c>
      <c r="AK13" s="17" t="str">
        <f ca="1">OFFSET(参加申込用紙!M$1,S13-1,0)</f>
        <v xml:space="preserve"> 平成</v>
      </c>
      <c r="AL13" s="17">
        <f ca="1">OFFSET(参加申込用紙!M$1,S13,0)</f>
        <v>0</v>
      </c>
      <c r="AM13" s="17">
        <f ca="1">OFFSET(参加申込用紙!O$1,S13,0)</f>
        <v>0</v>
      </c>
      <c r="AN13" s="17">
        <f ca="1">OFFSET(参加申込用紙!Q$1,S13,0)</f>
        <v>0</v>
      </c>
    </row>
    <row r="14" spans="1:44" x14ac:dyDescent="0.2">
      <c r="A14" s="70" t="str">
        <f t="shared" ca="1" si="3"/>
        <v/>
      </c>
      <c r="B14" s="25">
        <f ca="1">OFFSET(参加申込用紙!C$1,S14-1,0)</f>
        <v>0</v>
      </c>
      <c r="C14" s="25">
        <f ca="1">OFFSET(参加申込用紙!C$1,S14,0)</f>
        <v>0</v>
      </c>
      <c r="D14" s="25">
        <f>参加申込用紙!B$7</f>
        <v>0</v>
      </c>
      <c r="E14" s="25">
        <f>参加申込用紙!I$6</f>
        <v>0</v>
      </c>
      <c r="F14" s="25">
        <f ca="1">OFFSET(参加申込用紙!E$1,S14-1,0)</f>
        <v>0</v>
      </c>
      <c r="G14" s="25">
        <f ca="1">OFFSET(参加申込用紙!J$1,S14-1,0)</f>
        <v>0</v>
      </c>
      <c r="H14" s="25" t="str">
        <f ca="1">OFFSET(参加申込用紙!K$1,S14-1,0)&amp;"の部"</f>
        <v>の部</v>
      </c>
      <c r="I14" s="25" t="str">
        <f t="shared" ca="1" si="1"/>
        <v/>
      </c>
      <c r="J14" t="str">
        <f ca="1">IF($I14="","",COUNTIF($I$4:$I14,2))</f>
        <v/>
      </c>
      <c r="K14" t="str">
        <f ca="1">IF($I14="","",COUNTIF($I$4:$I14,3))</f>
        <v/>
      </c>
      <c r="L14" t="str">
        <f ca="1">IF($I14="","",COUNTIF($I$4:$I14,4))</f>
        <v/>
      </c>
      <c r="M14" t="str">
        <f ca="1">IF($I14="","",COUNTIF($I$4:$I14,5))</f>
        <v/>
      </c>
      <c r="N14" t="str">
        <f ca="1">IF($I14="","",COUNTIF($I$4:$I14,6))</f>
        <v/>
      </c>
      <c r="O14" t="str">
        <f ca="1">IF($I14="","",COUNTIF($I$4:$I14,7))</f>
        <v/>
      </c>
      <c r="P14" t="str">
        <f ca="1">IF($I14="","",COUNTIF($I$4:$I14,8))</f>
        <v/>
      </c>
      <c r="Q14" t="str">
        <f ca="1">IF($I14="","",COUNTIF($I$4:$I14,9))</f>
        <v/>
      </c>
      <c r="R14" t="str">
        <f t="shared" ca="1" si="4"/>
        <v/>
      </c>
      <c r="S14" s="30">
        <v>57</v>
      </c>
      <c r="Z14" s="55" t="str">
        <f t="shared" ca="1" si="2"/>
        <v/>
      </c>
      <c r="AA14" s="17" t="str">
        <f t="shared" ca="1" si="5"/>
        <v/>
      </c>
      <c r="AB14" s="17">
        <f t="shared" ca="1" si="6"/>
        <v>0</v>
      </c>
      <c r="AD14" s="17">
        <f t="shared" ca="1" si="7"/>
        <v>0</v>
      </c>
      <c r="AF14" s="17">
        <f t="shared" si="8"/>
        <v>0</v>
      </c>
      <c r="AG14" s="17">
        <f t="shared" si="9"/>
        <v>0</v>
      </c>
      <c r="AI14" s="17">
        <f t="shared" ca="1" si="10"/>
        <v>0</v>
      </c>
      <c r="AJ14" s="17">
        <f t="shared" ca="1" si="11"/>
        <v>0</v>
      </c>
      <c r="AK14" s="17" t="str">
        <f ca="1">OFFSET(参加申込用紙!M$1,S14-1,0)</f>
        <v xml:space="preserve"> 平成</v>
      </c>
      <c r="AL14" s="17">
        <f ca="1">OFFSET(参加申込用紙!M$1,S14,0)</f>
        <v>0</v>
      </c>
      <c r="AM14" s="17">
        <f ca="1">OFFSET(参加申込用紙!O$1,S14,0)</f>
        <v>0</v>
      </c>
      <c r="AN14" s="17">
        <f ca="1">OFFSET(参加申込用紙!Q$1,S14,0)</f>
        <v>0</v>
      </c>
    </row>
    <row r="15" spans="1:44" x14ac:dyDescent="0.2">
      <c r="A15" s="70" t="str">
        <f t="shared" ca="1" si="3"/>
        <v/>
      </c>
      <c r="B15" s="25">
        <f ca="1">OFFSET(参加申込用紙!C$1,S15-1,0)</f>
        <v>0</v>
      </c>
      <c r="C15" s="25">
        <f ca="1">OFFSET(参加申込用紙!C$1,S15,0)</f>
        <v>0</v>
      </c>
      <c r="D15" s="25">
        <f>参加申込用紙!B$7</f>
        <v>0</v>
      </c>
      <c r="E15" s="25">
        <f>参加申込用紙!I$6</f>
        <v>0</v>
      </c>
      <c r="F15" s="25">
        <f ca="1">OFFSET(参加申込用紙!E$1,S15-1,0)</f>
        <v>0</v>
      </c>
      <c r="G15" s="25">
        <f ca="1">OFFSET(参加申込用紙!J$1,S15-1,0)</f>
        <v>0</v>
      </c>
      <c r="H15" s="25" t="str">
        <f ca="1">OFFSET(参加申込用紙!K$1,S15-1,0)&amp;"の部"</f>
        <v>の部</v>
      </c>
      <c r="I15" s="25" t="str">
        <f t="shared" ca="1" si="1"/>
        <v/>
      </c>
      <c r="J15" t="str">
        <f ca="1">IF($I15="","",COUNTIF($I$4:$I15,2))</f>
        <v/>
      </c>
      <c r="K15" t="str">
        <f ca="1">IF($I15="","",COUNTIF($I$4:$I15,3))</f>
        <v/>
      </c>
      <c r="L15" t="str">
        <f ca="1">IF($I15="","",COUNTIF($I$4:$I15,4))</f>
        <v/>
      </c>
      <c r="M15" t="str">
        <f ca="1">IF($I15="","",COUNTIF($I$4:$I15,5))</f>
        <v/>
      </c>
      <c r="N15" t="str">
        <f ca="1">IF($I15="","",COUNTIF($I$4:$I15,6))</f>
        <v/>
      </c>
      <c r="O15" t="str">
        <f ca="1">IF($I15="","",COUNTIF($I$4:$I15,7))</f>
        <v/>
      </c>
      <c r="P15" t="str">
        <f ca="1">IF($I15="","",COUNTIF($I$4:$I15,8))</f>
        <v/>
      </c>
      <c r="Q15" t="str">
        <f ca="1">IF($I15="","",COUNTIF($I$4:$I15,9))</f>
        <v/>
      </c>
      <c r="R15" t="str">
        <f t="shared" ca="1" si="4"/>
        <v/>
      </c>
      <c r="S15" s="25">
        <f>S14+2</f>
        <v>59</v>
      </c>
      <c r="Z15" s="55" t="str">
        <f t="shared" ca="1" si="2"/>
        <v/>
      </c>
      <c r="AA15" s="17" t="str">
        <f t="shared" ca="1" si="5"/>
        <v/>
      </c>
      <c r="AB15" s="17">
        <f t="shared" ca="1" si="6"/>
        <v>0</v>
      </c>
      <c r="AD15" s="17">
        <f t="shared" ca="1" si="7"/>
        <v>0</v>
      </c>
      <c r="AF15" s="17">
        <f t="shared" si="8"/>
        <v>0</v>
      </c>
      <c r="AG15" s="17">
        <f t="shared" si="9"/>
        <v>0</v>
      </c>
      <c r="AI15" s="17">
        <f t="shared" ca="1" si="10"/>
        <v>0</v>
      </c>
      <c r="AJ15" s="17">
        <f t="shared" ca="1" si="11"/>
        <v>0</v>
      </c>
      <c r="AK15" s="17" t="str">
        <f ca="1">OFFSET(参加申込用紙!M$1,S15-1,0)</f>
        <v xml:space="preserve"> 平成</v>
      </c>
      <c r="AL15" s="17">
        <f ca="1">OFFSET(参加申込用紙!M$1,S15,0)</f>
        <v>0</v>
      </c>
      <c r="AM15" s="17">
        <f ca="1">OFFSET(参加申込用紙!O$1,S15,0)</f>
        <v>0</v>
      </c>
      <c r="AN15" s="17">
        <f ca="1">OFFSET(参加申込用紙!Q$1,S15,0)</f>
        <v>0</v>
      </c>
    </row>
    <row r="16" spans="1:44" x14ac:dyDescent="0.2">
      <c r="A16" s="70" t="str">
        <f t="shared" ca="1" si="3"/>
        <v/>
      </c>
      <c r="B16" s="25">
        <f ca="1">OFFSET(参加申込用紙!C$1,S16-1,0)</f>
        <v>0</v>
      </c>
      <c r="C16" s="25">
        <f ca="1">OFFSET(参加申込用紙!C$1,S16,0)</f>
        <v>0</v>
      </c>
      <c r="D16" s="25">
        <f>参加申込用紙!B$7</f>
        <v>0</v>
      </c>
      <c r="E16" s="25">
        <f>参加申込用紙!I$6</f>
        <v>0</v>
      </c>
      <c r="F16" s="25">
        <f ca="1">OFFSET(参加申込用紙!E$1,S16-1,0)</f>
        <v>0</v>
      </c>
      <c r="G16" s="25">
        <f ca="1">OFFSET(参加申込用紙!J$1,S16-1,0)</f>
        <v>0</v>
      </c>
      <c r="H16" s="25" t="str">
        <f ca="1">OFFSET(参加申込用紙!K$1,S16-1,0)&amp;"の部"</f>
        <v>の部</v>
      </c>
      <c r="I16" s="25" t="str">
        <f t="shared" ca="1" si="1"/>
        <v/>
      </c>
      <c r="J16" t="str">
        <f ca="1">IF($I16="","",COUNTIF($I$4:$I16,2))</f>
        <v/>
      </c>
      <c r="K16" t="str">
        <f ca="1">IF($I16="","",COUNTIF($I$4:$I16,3))</f>
        <v/>
      </c>
      <c r="L16" t="str">
        <f ca="1">IF($I16="","",COUNTIF($I$4:$I16,4))</f>
        <v/>
      </c>
      <c r="M16" t="str">
        <f ca="1">IF($I16="","",COUNTIF($I$4:$I16,5))</f>
        <v/>
      </c>
      <c r="N16" t="str">
        <f ca="1">IF($I16="","",COUNTIF($I$4:$I16,6))</f>
        <v/>
      </c>
      <c r="O16" t="str">
        <f ca="1">IF($I16="","",COUNTIF($I$4:$I16,7))</f>
        <v/>
      </c>
      <c r="P16" t="str">
        <f ca="1">IF($I16="","",COUNTIF($I$4:$I16,8))</f>
        <v/>
      </c>
      <c r="Q16" t="str">
        <f ca="1">IF($I16="","",COUNTIF($I$4:$I16,9))</f>
        <v/>
      </c>
      <c r="R16" t="str">
        <f t="shared" ca="1" si="4"/>
        <v/>
      </c>
      <c r="S16" s="25">
        <f t="shared" ref="S16:S23" si="13">S15+2</f>
        <v>61</v>
      </c>
      <c r="Z16" s="55" t="str">
        <f t="shared" ca="1" si="2"/>
        <v/>
      </c>
      <c r="AA16" s="17" t="str">
        <f t="shared" ca="1" si="5"/>
        <v/>
      </c>
      <c r="AB16" s="17">
        <f t="shared" ca="1" si="6"/>
        <v>0</v>
      </c>
      <c r="AD16" s="17">
        <f t="shared" ca="1" si="7"/>
        <v>0</v>
      </c>
      <c r="AF16" s="17">
        <f t="shared" si="8"/>
        <v>0</v>
      </c>
      <c r="AG16" s="17">
        <f t="shared" si="9"/>
        <v>0</v>
      </c>
      <c r="AI16" s="17">
        <f t="shared" ca="1" si="10"/>
        <v>0</v>
      </c>
      <c r="AJ16" s="17">
        <f t="shared" ca="1" si="11"/>
        <v>0</v>
      </c>
      <c r="AK16" s="17" t="str">
        <f ca="1">OFFSET(参加申込用紙!M$1,S16-1,0)</f>
        <v xml:space="preserve"> 平成</v>
      </c>
      <c r="AL16" s="17">
        <f ca="1">OFFSET(参加申込用紙!M$1,S16,0)</f>
        <v>0</v>
      </c>
      <c r="AM16" s="17">
        <f ca="1">OFFSET(参加申込用紙!O$1,S16,0)</f>
        <v>0</v>
      </c>
      <c r="AN16" s="17">
        <f ca="1">OFFSET(参加申込用紙!Q$1,S16,0)</f>
        <v>0</v>
      </c>
    </row>
    <row r="17" spans="1:40" x14ac:dyDescent="0.2">
      <c r="A17" s="70" t="str">
        <f t="shared" ca="1" si="3"/>
        <v/>
      </c>
      <c r="B17" s="25">
        <f ca="1">OFFSET(参加申込用紙!C$1,S17-1,0)</f>
        <v>0</v>
      </c>
      <c r="C17" s="25">
        <f ca="1">OFFSET(参加申込用紙!C$1,S17,0)</f>
        <v>0</v>
      </c>
      <c r="D17" s="25">
        <f>参加申込用紙!B$7</f>
        <v>0</v>
      </c>
      <c r="E17" s="25">
        <f>参加申込用紙!I$6</f>
        <v>0</v>
      </c>
      <c r="F17" s="25">
        <f ca="1">OFFSET(参加申込用紙!E$1,S17-1,0)</f>
        <v>0</v>
      </c>
      <c r="G17" s="25">
        <f ca="1">OFFSET(参加申込用紙!J$1,S17-1,0)</f>
        <v>0</v>
      </c>
      <c r="H17" s="25" t="str">
        <f ca="1">OFFSET(参加申込用紙!K$1,S17-1,0)&amp;"の部"</f>
        <v>の部</v>
      </c>
      <c r="I17" s="25" t="str">
        <f t="shared" ca="1" si="1"/>
        <v/>
      </c>
      <c r="J17" t="str">
        <f ca="1">IF($I17="","",COUNTIF($I$4:$I17,2))</f>
        <v/>
      </c>
      <c r="K17" t="str">
        <f ca="1">IF($I17="","",COUNTIF($I$4:$I17,3))</f>
        <v/>
      </c>
      <c r="L17" t="str">
        <f ca="1">IF($I17="","",COUNTIF($I$4:$I17,4))</f>
        <v/>
      </c>
      <c r="M17" t="str">
        <f ca="1">IF($I17="","",COUNTIF($I$4:$I17,5))</f>
        <v/>
      </c>
      <c r="N17" t="str">
        <f ca="1">IF($I17="","",COUNTIF($I$4:$I17,6))</f>
        <v/>
      </c>
      <c r="O17" t="str">
        <f ca="1">IF($I17="","",COUNTIF($I$4:$I17,7))</f>
        <v/>
      </c>
      <c r="P17" t="str">
        <f ca="1">IF($I17="","",COUNTIF($I$4:$I17,8))</f>
        <v/>
      </c>
      <c r="Q17" t="str">
        <f ca="1">IF($I17="","",COUNTIF($I$4:$I17,9))</f>
        <v/>
      </c>
      <c r="R17" t="str">
        <f t="shared" ca="1" si="4"/>
        <v/>
      </c>
      <c r="S17" s="25">
        <f t="shared" si="13"/>
        <v>63</v>
      </c>
      <c r="Z17" s="55" t="str">
        <f t="shared" ca="1" si="2"/>
        <v/>
      </c>
      <c r="AA17" s="17" t="str">
        <f t="shared" ca="1" si="5"/>
        <v/>
      </c>
      <c r="AB17" s="17">
        <f t="shared" ca="1" si="6"/>
        <v>0</v>
      </c>
      <c r="AD17" s="17">
        <f t="shared" ca="1" si="7"/>
        <v>0</v>
      </c>
      <c r="AF17" s="17">
        <f t="shared" si="8"/>
        <v>0</v>
      </c>
      <c r="AG17" s="17">
        <f t="shared" si="9"/>
        <v>0</v>
      </c>
      <c r="AI17" s="17">
        <f t="shared" ca="1" si="10"/>
        <v>0</v>
      </c>
      <c r="AJ17" s="17">
        <f t="shared" ca="1" si="11"/>
        <v>0</v>
      </c>
      <c r="AK17" s="17" t="str">
        <f ca="1">OFFSET(参加申込用紙!M$1,S17-1,0)</f>
        <v xml:space="preserve"> 平成</v>
      </c>
      <c r="AL17" s="17">
        <f ca="1">OFFSET(参加申込用紙!M$1,S17,0)</f>
        <v>0</v>
      </c>
      <c r="AM17" s="17">
        <f ca="1">OFFSET(参加申込用紙!O$1,S17,0)</f>
        <v>0</v>
      </c>
      <c r="AN17" s="17">
        <f ca="1">OFFSET(参加申込用紙!Q$1,S17,0)</f>
        <v>0</v>
      </c>
    </row>
    <row r="18" spans="1:40" x14ac:dyDescent="0.2">
      <c r="A18" s="70" t="str">
        <f t="shared" ca="1" si="3"/>
        <v/>
      </c>
      <c r="B18" s="25">
        <f ca="1">OFFSET(参加申込用紙!C$1,S18-1,0)</f>
        <v>0</v>
      </c>
      <c r="C18" s="25">
        <f ca="1">OFFSET(参加申込用紙!C$1,S18,0)</f>
        <v>0</v>
      </c>
      <c r="D18" s="25">
        <f>参加申込用紙!B$7</f>
        <v>0</v>
      </c>
      <c r="E18" s="25">
        <f>参加申込用紙!I$6</f>
        <v>0</v>
      </c>
      <c r="F18" s="25">
        <f ca="1">OFFSET(参加申込用紙!E$1,S18-1,0)</f>
        <v>0</v>
      </c>
      <c r="G18" s="25">
        <f ca="1">OFFSET(参加申込用紙!J$1,S18-1,0)</f>
        <v>0</v>
      </c>
      <c r="H18" s="25" t="str">
        <f ca="1">OFFSET(参加申込用紙!K$1,S18-1,0)&amp;"の部"</f>
        <v>の部</v>
      </c>
      <c r="I18" s="25" t="str">
        <f t="shared" ca="1" si="1"/>
        <v/>
      </c>
      <c r="J18" t="str">
        <f ca="1">IF($I18="","",COUNTIF($I$4:$I18,2))</f>
        <v/>
      </c>
      <c r="K18" t="str">
        <f ca="1">IF($I18="","",COUNTIF($I$4:$I18,3))</f>
        <v/>
      </c>
      <c r="L18" t="str">
        <f ca="1">IF($I18="","",COUNTIF($I$4:$I18,4))</f>
        <v/>
      </c>
      <c r="M18" t="str">
        <f ca="1">IF($I18="","",COUNTIF($I$4:$I18,5))</f>
        <v/>
      </c>
      <c r="N18" t="str">
        <f ca="1">IF($I18="","",COUNTIF($I$4:$I18,6))</f>
        <v/>
      </c>
      <c r="O18" t="str">
        <f ca="1">IF($I18="","",COUNTIF($I$4:$I18,7))</f>
        <v/>
      </c>
      <c r="P18" t="str">
        <f ca="1">IF($I18="","",COUNTIF($I$4:$I18,8))</f>
        <v/>
      </c>
      <c r="Q18" t="str">
        <f ca="1">IF($I18="","",COUNTIF($I$4:$I18,9))</f>
        <v/>
      </c>
      <c r="R18" t="str">
        <f t="shared" ca="1" si="4"/>
        <v/>
      </c>
      <c r="S18" s="25">
        <f t="shared" si="13"/>
        <v>65</v>
      </c>
      <c r="Z18" s="55" t="str">
        <f t="shared" ca="1" si="2"/>
        <v/>
      </c>
      <c r="AA18" s="17" t="str">
        <f t="shared" ca="1" si="5"/>
        <v/>
      </c>
      <c r="AB18" s="17">
        <f t="shared" ca="1" si="6"/>
        <v>0</v>
      </c>
      <c r="AD18" s="17">
        <f t="shared" ca="1" si="7"/>
        <v>0</v>
      </c>
      <c r="AF18" s="17">
        <f t="shared" si="8"/>
        <v>0</v>
      </c>
      <c r="AG18" s="17">
        <f t="shared" si="9"/>
        <v>0</v>
      </c>
      <c r="AI18" s="17">
        <f t="shared" ca="1" si="10"/>
        <v>0</v>
      </c>
      <c r="AJ18" s="17">
        <f t="shared" ca="1" si="11"/>
        <v>0</v>
      </c>
      <c r="AK18" s="17" t="str">
        <f ca="1">OFFSET(参加申込用紙!M$1,S18-1,0)</f>
        <v xml:space="preserve"> 平成</v>
      </c>
      <c r="AL18" s="17">
        <f ca="1">OFFSET(参加申込用紙!M$1,S18,0)</f>
        <v>0</v>
      </c>
      <c r="AM18" s="17">
        <f ca="1">OFFSET(参加申込用紙!O$1,S18,0)</f>
        <v>0</v>
      </c>
      <c r="AN18" s="17">
        <f ca="1">OFFSET(参加申込用紙!Q$1,S18,0)</f>
        <v>0</v>
      </c>
    </row>
    <row r="19" spans="1:40" x14ac:dyDescent="0.2">
      <c r="A19" s="70" t="str">
        <f t="shared" ca="1" si="3"/>
        <v/>
      </c>
      <c r="B19" s="25">
        <f ca="1">OFFSET(参加申込用紙!C$1,S19-1,0)</f>
        <v>0</v>
      </c>
      <c r="C19" s="25">
        <f ca="1">OFFSET(参加申込用紙!C$1,S19,0)</f>
        <v>0</v>
      </c>
      <c r="D19" s="25">
        <f>参加申込用紙!B$7</f>
        <v>0</v>
      </c>
      <c r="E19" s="25">
        <f>参加申込用紙!I$6</f>
        <v>0</v>
      </c>
      <c r="F19" s="25">
        <f ca="1">OFFSET(参加申込用紙!E$1,S19-1,0)</f>
        <v>0</v>
      </c>
      <c r="G19" s="25">
        <f ca="1">OFFSET(参加申込用紙!J$1,S19-1,0)</f>
        <v>0</v>
      </c>
      <c r="H19" s="25" t="str">
        <f ca="1">OFFSET(参加申込用紙!K$1,S19-1,0)&amp;"の部"</f>
        <v>の部</v>
      </c>
      <c r="I19" s="25" t="str">
        <f t="shared" ca="1" si="1"/>
        <v/>
      </c>
      <c r="J19" t="str">
        <f ca="1">IF($I19="","",COUNTIF($I$4:$I19,2))</f>
        <v/>
      </c>
      <c r="K19" t="str">
        <f ca="1">IF($I19="","",COUNTIF($I$4:$I19,3))</f>
        <v/>
      </c>
      <c r="L19" t="str">
        <f ca="1">IF($I19="","",COUNTIF($I$4:$I19,4))</f>
        <v/>
      </c>
      <c r="M19" t="str">
        <f ca="1">IF($I19="","",COUNTIF($I$4:$I19,5))</f>
        <v/>
      </c>
      <c r="N19" t="str">
        <f ca="1">IF($I19="","",COUNTIF($I$4:$I19,6))</f>
        <v/>
      </c>
      <c r="O19" t="str">
        <f ca="1">IF($I19="","",COUNTIF($I$4:$I19,7))</f>
        <v/>
      </c>
      <c r="P19" t="str">
        <f ca="1">IF($I19="","",COUNTIF($I$4:$I19,8))</f>
        <v/>
      </c>
      <c r="Q19" t="str">
        <f ca="1">IF($I19="","",COUNTIF($I$4:$I19,9))</f>
        <v/>
      </c>
      <c r="R19" t="str">
        <f t="shared" ca="1" si="4"/>
        <v/>
      </c>
      <c r="S19" s="25">
        <f t="shared" si="13"/>
        <v>67</v>
      </c>
      <c r="Z19" s="55" t="str">
        <f t="shared" ca="1" si="2"/>
        <v/>
      </c>
      <c r="AA19" s="17" t="str">
        <f t="shared" ca="1" si="5"/>
        <v/>
      </c>
      <c r="AB19" s="17">
        <f t="shared" ca="1" si="6"/>
        <v>0</v>
      </c>
      <c r="AD19" s="17">
        <f t="shared" ca="1" si="7"/>
        <v>0</v>
      </c>
      <c r="AF19" s="17">
        <f t="shared" si="8"/>
        <v>0</v>
      </c>
      <c r="AG19" s="17">
        <f t="shared" si="9"/>
        <v>0</v>
      </c>
      <c r="AI19" s="17">
        <f t="shared" ca="1" si="10"/>
        <v>0</v>
      </c>
      <c r="AJ19" s="17">
        <f t="shared" ca="1" si="11"/>
        <v>0</v>
      </c>
      <c r="AK19" s="17" t="str">
        <f ca="1">OFFSET(参加申込用紙!M$1,S19-1,0)</f>
        <v xml:space="preserve"> 平成</v>
      </c>
      <c r="AL19" s="17">
        <f ca="1">OFFSET(参加申込用紙!M$1,S19,0)</f>
        <v>0</v>
      </c>
      <c r="AM19" s="17">
        <f ca="1">OFFSET(参加申込用紙!O$1,S19,0)</f>
        <v>0</v>
      </c>
      <c r="AN19" s="17">
        <f ca="1">OFFSET(参加申込用紙!Q$1,S19,0)</f>
        <v>0</v>
      </c>
    </row>
    <row r="20" spans="1:40" x14ac:dyDescent="0.2">
      <c r="A20" s="70" t="str">
        <f t="shared" ca="1" si="3"/>
        <v/>
      </c>
      <c r="B20" s="25">
        <f ca="1">OFFSET(参加申込用紙!C$1,S20-1,0)</f>
        <v>0</v>
      </c>
      <c r="C20" s="25">
        <f ca="1">OFFSET(参加申込用紙!C$1,S20,0)</f>
        <v>0</v>
      </c>
      <c r="D20" s="25">
        <f>参加申込用紙!B$7</f>
        <v>0</v>
      </c>
      <c r="E20" s="25">
        <f>参加申込用紙!I$6</f>
        <v>0</v>
      </c>
      <c r="F20" s="25">
        <f ca="1">OFFSET(参加申込用紙!E$1,S20-1,0)</f>
        <v>0</v>
      </c>
      <c r="G20" s="25">
        <f ca="1">OFFSET(参加申込用紙!J$1,S20-1,0)</f>
        <v>0</v>
      </c>
      <c r="H20" s="25" t="str">
        <f ca="1">OFFSET(参加申込用紙!K$1,S20-1,0)&amp;"の部"</f>
        <v>の部</v>
      </c>
      <c r="I20" s="25" t="str">
        <f t="shared" ca="1" si="1"/>
        <v/>
      </c>
      <c r="J20" t="str">
        <f ca="1">IF($I20="","",COUNTIF($I$4:$I20,2))</f>
        <v/>
      </c>
      <c r="K20" t="str">
        <f ca="1">IF($I20="","",COUNTIF($I$4:$I20,3))</f>
        <v/>
      </c>
      <c r="L20" t="str">
        <f ca="1">IF($I20="","",COUNTIF($I$4:$I20,4))</f>
        <v/>
      </c>
      <c r="M20" t="str">
        <f ca="1">IF($I20="","",COUNTIF($I$4:$I20,5))</f>
        <v/>
      </c>
      <c r="N20" t="str">
        <f ca="1">IF($I20="","",COUNTIF($I$4:$I20,6))</f>
        <v/>
      </c>
      <c r="O20" t="str">
        <f ca="1">IF($I20="","",COUNTIF($I$4:$I20,7))</f>
        <v/>
      </c>
      <c r="P20" t="str">
        <f ca="1">IF($I20="","",COUNTIF($I$4:$I20,8))</f>
        <v/>
      </c>
      <c r="Q20" t="str">
        <f ca="1">IF($I20="","",COUNTIF($I$4:$I20,9))</f>
        <v/>
      </c>
      <c r="R20" t="str">
        <f t="shared" ca="1" si="4"/>
        <v/>
      </c>
      <c r="S20" s="25">
        <f t="shared" si="13"/>
        <v>69</v>
      </c>
      <c r="Z20" s="55" t="str">
        <f t="shared" ca="1" si="2"/>
        <v/>
      </c>
      <c r="AA20" s="17" t="str">
        <f t="shared" ca="1" si="5"/>
        <v/>
      </c>
      <c r="AB20" s="17">
        <f t="shared" ca="1" si="6"/>
        <v>0</v>
      </c>
      <c r="AD20" s="17">
        <f t="shared" ca="1" si="7"/>
        <v>0</v>
      </c>
      <c r="AF20" s="17">
        <f t="shared" si="8"/>
        <v>0</v>
      </c>
      <c r="AG20" s="17">
        <f t="shared" si="9"/>
        <v>0</v>
      </c>
      <c r="AI20" s="17">
        <f t="shared" ca="1" si="10"/>
        <v>0</v>
      </c>
      <c r="AJ20" s="17">
        <f t="shared" ca="1" si="11"/>
        <v>0</v>
      </c>
      <c r="AK20" s="17" t="str">
        <f ca="1">OFFSET(参加申込用紙!M$1,S20-1,0)</f>
        <v xml:space="preserve"> 平成</v>
      </c>
      <c r="AL20" s="17">
        <f ca="1">OFFSET(参加申込用紙!M$1,S20,0)</f>
        <v>0</v>
      </c>
      <c r="AM20" s="17">
        <f ca="1">OFFSET(参加申込用紙!O$1,S20,0)</f>
        <v>0</v>
      </c>
      <c r="AN20" s="17">
        <f ca="1">OFFSET(参加申込用紙!Q$1,S20,0)</f>
        <v>0</v>
      </c>
    </row>
    <row r="21" spans="1:40" x14ac:dyDescent="0.2">
      <c r="A21" s="70" t="str">
        <f t="shared" ca="1" si="3"/>
        <v/>
      </c>
      <c r="B21" s="25">
        <f ca="1">OFFSET(参加申込用紙!C$1,S21-1,0)</f>
        <v>0</v>
      </c>
      <c r="C21" s="25">
        <f ca="1">OFFSET(参加申込用紙!C$1,S21,0)</f>
        <v>0</v>
      </c>
      <c r="D21" s="25">
        <f>参加申込用紙!B$7</f>
        <v>0</v>
      </c>
      <c r="E21" s="25">
        <f>参加申込用紙!I$6</f>
        <v>0</v>
      </c>
      <c r="F21" s="25">
        <f ca="1">OFFSET(参加申込用紙!E$1,S21-1,0)</f>
        <v>0</v>
      </c>
      <c r="G21" s="25">
        <f ca="1">OFFSET(参加申込用紙!J$1,S21-1,0)</f>
        <v>0</v>
      </c>
      <c r="H21" s="25" t="str">
        <f ca="1">OFFSET(参加申込用紙!K$1,S21-1,0)&amp;"の部"</f>
        <v>の部</v>
      </c>
      <c r="I21" s="25" t="str">
        <f t="shared" ca="1" si="1"/>
        <v/>
      </c>
      <c r="J21" t="str">
        <f ca="1">IF($I21="","",COUNTIF($I$4:$I21,2))</f>
        <v/>
      </c>
      <c r="K21" t="str">
        <f ca="1">IF($I21="","",COUNTIF($I$4:$I21,3))</f>
        <v/>
      </c>
      <c r="L21" t="str">
        <f ca="1">IF($I21="","",COUNTIF($I$4:$I21,4))</f>
        <v/>
      </c>
      <c r="M21" t="str">
        <f ca="1">IF($I21="","",COUNTIF($I$4:$I21,5))</f>
        <v/>
      </c>
      <c r="N21" t="str">
        <f ca="1">IF($I21="","",COUNTIF($I$4:$I21,6))</f>
        <v/>
      </c>
      <c r="O21" t="str">
        <f ca="1">IF($I21="","",COUNTIF($I$4:$I21,7))</f>
        <v/>
      </c>
      <c r="P21" t="str">
        <f ca="1">IF($I21="","",COUNTIF($I$4:$I21,8))</f>
        <v/>
      </c>
      <c r="Q21" t="str">
        <f ca="1">IF($I21="","",COUNTIF($I$4:$I21,9))</f>
        <v/>
      </c>
      <c r="R21" t="str">
        <f t="shared" ca="1" si="4"/>
        <v/>
      </c>
      <c r="S21" s="25">
        <f t="shared" si="13"/>
        <v>71</v>
      </c>
      <c r="Z21" s="55" t="str">
        <f t="shared" ca="1" si="2"/>
        <v/>
      </c>
      <c r="AA21" s="17" t="str">
        <f t="shared" ca="1" si="5"/>
        <v/>
      </c>
      <c r="AB21" s="17">
        <f t="shared" ca="1" si="6"/>
        <v>0</v>
      </c>
      <c r="AD21" s="17">
        <f t="shared" ca="1" si="7"/>
        <v>0</v>
      </c>
      <c r="AF21" s="17">
        <f t="shared" si="8"/>
        <v>0</v>
      </c>
      <c r="AG21" s="17">
        <f t="shared" si="9"/>
        <v>0</v>
      </c>
      <c r="AI21" s="17">
        <f t="shared" ca="1" si="10"/>
        <v>0</v>
      </c>
      <c r="AJ21" s="17">
        <f t="shared" ca="1" si="11"/>
        <v>0</v>
      </c>
      <c r="AK21" s="17" t="str">
        <f ca="1">OFFSET(参加申込用紙!M$1,S21-1,0)</f>
        <v xml:space="preserve"> 平成</v>
      </c>
      <c r="AL21" s="17">
        <f ca="1">OFFSET(参加申込用紙!M$1,S21,0)</f>
        <v>0</v>
      </c>
      <c r="AM21" s="17">
        <f ca="1">OFFSET(参加申込用紙!O$1,S21,0)</f>
        <v>0</v>
      </c>
      <c r="AN21" s="17">
        <f ca="1">OFFSET(参加申込用紙!Q$1,S21,0)</f>
        <v>0</v>
      </c>
    </row>
    <row r="22" spans="1:40" x14ac:dyDescent="0.2">
      <c r="A22" s="70" t="str">
        <f t="shared" ca="1" si="3"/>
        <v/>
      </c>
      <c r="B22" s="25">
        <f ca="1">OFFSET(参加申込用紙!C$1,S22-1,0)</f>
        <v>0</v>
      </c>
      <c r="C22" s="25">
        <f ca="1">OFFSET(参加申込用紙!C$1,S22,0)</f>
        <v>0</v>
      </c>
      <c r="D22" s="25">
        <f>参加申込用紙!B$7</f>
        <v>0</v>
      </c>
      <c r="E22" s="25">
        <f>参加申込用紙!I$6</f>
        <v>0</v>
      </c>
      <c r="F22" s="25">
        <f ca="1">OFFSET(参加申込用紙!E$1,S22-1,0)</f>
        <v>0</v>
      </c>
      <c r="G22" s="25">
        <f ca="1">OFFSET(参加申込用紙!J$1,S22-1,0)</f>
        <v>0</v>
      </c>
      <c r="H22" s="25" t="str">
        <f ca="1">OFFSET(参加申込用紙!K$1,S22-1,0)&amp;"の部"</f>
        <v>の部</v>
      </c>
      <c r="I22" s="25" t="str">
        <f t="shared" ca="1" si="1"/>
        <v/>
      </c>
      <c r="J22" t="str">
        <f ca="1">IF($I22="","",COUNTIF($I$4:$I22,2))</f>
        <v/>
      </c>
      <c r="K22" t="str">
        <f ca="1">IF($I22="","",COUNTIF($I$4:$I22,3))</f>
        <v/>
      </c>
      <c r="L22" t="str">
        <f ca="1">IF($I22="","",COUNTIF($I$4:$I22,4))</f>
        <v/>
      </c>
      <c r="M22" t="str">
        <f ca="1">IF($I22="","",COUNTIF($I$4:$I22,5))</f>
        <v/>
      </c>
      <c r="N22" t="str">
        <f ca="1">IF($I22="","",COUNTIF($I$4:$I22,6))</f>
        <v/>
      </c>
      <c r="O22" t="str">
        <f ca="1">IF($I22="","",COUNTIF($I$4:$I22,7))</f>
        <v/>
      </c>
      <c r="P22" t="str">
        <f ca="1">IF($I22="","",COUNTIF($I$4:$I22,8))</f>
        <v/>
      </c>
      <c r="Q22" t="str">
        <f ca="1">IF($I22="","",COUNTIF($I$4:$I22,9))</f>
        <v/>
      </c>
      <c r="R22" t="str">
        <f t="shared" ca="1" si="4"/>
        <v/>
      </c>
      <c r="S22" s="25">
        <f t="shared" si="13"/>
        <v>73</v>
      </c>
      <c r="Z22" s="55" t="str">
        <f t="shared" ca="1" si="2"/>
        <v/>
      </c>
      <c r="AA22" s="17" t="str">
        <f t="shared" ca="1" si="5"/>
        <v/>
      </c>
      <c r="AB22" s="17">
        <f t="shared" ca="1" si="6"/>
        <v>0</v>
      </c>
      <c r="AD22" s="17">
        <f t="shared" ca="1" si="7"/>
        <v>0</v>
      </c>
      <c r="AF22" s="17">
        <f t="shared" si="8"/>
        <v>0</v>
      </c>
      <c r="AG22" s="17">
        <f t="shared" si="9"/>
        <v>0</v>
      </c>
      <c r="AI22" s="17">
        <f t="shared" ca="1" si="10"/>
        <v>0</v>
      </c>
      <c r="AJ22" s="17">
        <f t="shared" ca="1" si="11"/>
        <v>0</v>
      </c>
      <c r="AK22" s="17" t="str">
        <f ca="1">OFFSET(参加申込用紙!M$1,S22-1,0)</f>
        <v xml:space="preserve"> 平成</v>
      </c>
      <c r="AL22" s="17">
        <f ca="1">OFFSET(参加申込用紙!M$1,S22,0)</f>
        <v>0</v>
      </c>
      <c r="AM22" s="17">
        <f ca="1">OFFSET(参加申込用紙!O$1,S22,0)</f>
        <v>0</v>
      </c>
      <c r="AN22" s="17">
        <f ca="1">OFFSET(参加申込用紙!Q$1,S22,0)</f>
        <v>0</v>
      </c>
    </row>
    <row r="23" spans="1:40" x14ac:dyDescent="0.2">
      <c r="A23" s="70" t="str">
        <f t="shared" ca="1" si="3"/>
        <v/>
      </c>
      <c r="B23" s="25">
        <f ca="1">OFFSET(参加申込用紙!C$1,S23-1,0)</f>
        <v>0</v>
      </c>
      <c r="C23" s="25">
        <f ca="1">OFFSET(参加申込用紙!C$1,S23,0)</f>
        <v>0</v>
      </c>
      <c r="D23" s="25">
        <f>参加申込用紙!B$7</f>
        <v>0</v>
      </c>
      <c r="E23" s="25">
        <f>参加申込用紙!I$6</f>
        <v>0</v>
      </c>
      <c r="F23" s="25">
        <f ca="1">OFFSET(参加申込用紙!E$1,S23-1,0)</f>
        <v>0</v>
      </c>
      <c r="G23" s="25">
        <f ca="1">OFFSET(参加申込用紙!J$1,S23-1,0)</f>
        <v>0</v>
      </c>
      <c r="H23" s="25" t="str">
        <f ca="1">OFFSET(参加申込用紙!K$1,S23-1,0)&amp;"の部"</f>
        <v>の部</v>
      </c>
      <c r="I23" s="25" t="str">
        <f t="shared" ca="1" si="1"/>
        <v/>
      </c>
      <c r="J23" t="str">
        <f ca="1">IF($I23="","",COUNTIF($I$4:$I23,2))</f>
        <v/>
      </c>
      <c r="K23" t="str">
        <f ca="1">IF($I23="","",COUNTIF($I$4:$I23,3))</f>
        <v/>
      </c>
      <c r="L23" t="str">
        <f ca="1">IF($I23="","",COUNTIF($I$4:$I23,4))</f>
        <v/>
      </c>
      <c r="M23" t="str">
        <f ca="1">IF($I23="","",COUNTIF($I$4:$I23,5))</f>
        <v/>
      </c>
      <c r="N23" t="str">
        <f ca="1">IF($I23="","",COUNTIF($I$4:$I23,6))</f>
        <v/>
      </c>
      <c r="O23" t="str">
        <f ca="1">IF($I23="","",COUNTIF($I$4:$I23,7))</f>
        <v/>
      </c>
      <c r="P23" t="str">
        <f ca="1">IF($I23="","",COUNTIF($I$4:$I23,8))</f>
        <v/>
      </c>
      <c r="Q23" t="str">
        <f ca="1">IF($I23="","",COUNTIF($I$4:$I23,9))</f>
        <v/>
      </c>
      <c r="R23" t="str">
        <f t="shared" ca="1" si="4"/>
        <v/>
      </c>
      <c r="S23" s="25">
        <f t="shared" si="13"/>
        <v>75</v>
      </c>
      <c r="Z23" s="55" t="str">
        <f t="shared" ca="1" si="2"/>
        <v/>
      </c>
      <c r="AA23" s="17" t="str">
        <f t="shared" ca="1" si="5"/>
        <v/>
      </c>
      <c r="AB23" s="17">
        <f t="shared" ca="1" si="6"/>
        <v>0</v>
      </c>
      <c r="AD23" s="17">
        <f t="shared" ca="1" si="7"/>
        <v>0</v>
      </c>
      <c r="AF23" s="17">
        <f t="shared" si="8"/>
        <v>0</v>
      </c>
      <c r="AG23" s="17">
        <f t="shared" si="9"/>
        <v>0</v>
      </c>
      <c r="AI23" s="17">
        <f t="shared" ca="1" si="10"/>
        <v>0</v>
      </c>
      <c r="AJ23" s="17">
        <f t="shared" ca="1" si="11"/>
        <v>0</v>
      </c>
      <c r="AK23" s="17" t="str">
        <f ca="1">OFFSET(参加申込用紙!M$1,S23-1,0)</f>
        <v xml:space="preserve"> 平成</v>
      </c>
      <c r="AL23" s="17">
        <f ca="1">OFFSET(参加申込用紙!M$1,S23,0)</f>
        <v>0</v>
      </c>
      <c r="AM23" s="17">
        <f ca="1">OFFSET(参加申込用紙!O$1,S23,0)</f>
        <v>0</v>
      </c>
      <c r="AN23" s="17">
        <f ca="1">OFFSET(参加申込用紙!Q$1,S23,0)</f>
        <v>0</v>
      </c>
    </row>
    <row r="24" spans="1:40" x14ac:dyDescent="0.2">
      <c r="A24" s="70" t="str">
        <f t="shared" ca="1" si="3"/>
        <v/>
      </c>
      <c r="B24" s="24">
        <f ca="1">OFFSET(参加申込用紙!C$1,S24-1,0)</f>
        <v>0</v>
      </c>
      <c r="C24" s="24">
        <f ca="1">OFFSET(参加申込用紙!C$1,S24,0)</f>
        <v>0</v>
      </c>
      <c r="D24" s="24">
        <f>参加申込用紙!B$7</f>
        <v>0</v>
      </c>
      <c r="E24" s="24">
        <f>参加申込用紙!I$6</f>
        <v>0</v>
      </c>
      <c r="F24" s="24">
        <f ca="1">OFFSET(参加申込用紙!E$1,S24-1,0)</f>
        <v>0</v>
      </c>
      <c r="G24" s="24">
        <f ca="1">OFFSET(参加申込用紙!J$1,S24-1,0)</f>
        <v>0</v>
      </c>
      <c r="H24" s="24" t="str">
        <f ca="1">OFFSET(参加申込用紙!K$1,S24-1,0)&amp;"の部"</f>
        <v>の部</v>
      </c>
      <c r="I24" s="24" t="str">
        <f t="shared" ca="1" si="1"/>
        <v/>
      </c>
      <c r="J24" t="str">
        <f ca="1">IF($I24="","",COUNTIF($I$4:$I24,2))</f>
        <v/>
      </c>
      <c r="K24" t="str">
        <f ca="1">IF($I24="","",COUNTIF($I$4:$I24,3))</f>
        <v/>
      </c>
      <c r="L24" t="str">
        <f ca="1">IF($I24="","",COUNTIF($I$4:$I24,4))</f>
        <v/>
      </c>
      <c r="M24" t="str">
        <f ca="1">IF($I24="","",COUNTIF($I$4:$I24,5))</f>
        <v/>
      </c>
      <c r="N24" t="str">
        <f ca="1">IF($I24="","",COUNTIF($I$4:$I24,6))</f>
        <v/>
      </c>
      <c r="O24" t="str">
        <f ca="1">IF($I24="","",COUNTIF($I$4:$I24,7))</f>
        <v/>
      </c>
      <c r="P24" t="str">
        <f ca="1">IF($I24="","",COUNTIF($I$4:$I24,8))</f>
        <v/>
      </c>
      <c r="Q24" t="str">
        <f ca="1">IF($I24="","",COUNTIF($I$4:$I24,9))</f>
        <v/>
      </c>
      <c r="R24" t="str">
        <f t="shared" ca="1" si="4"/>
        <v/>
      </c>
      <c r="S24" s="30">
        <v>91</v>
      </c>
      <c r="Z24" s="55" t="str">
        <f t="shared" ca="1" si="2"/>
        <v/>
      </c>
      <c r="AA24" s="17" t="str">
        <f t="shared" ca="1" si="5"/>
        <v/>
      </c>
      <c r="AB24" s="17">
        <f t="shared" ca="1" si="6"/>
        <v>0</v>
      </c>
      <c r="AD24" s="17">
        <f t="shared" ca="1" si="7"/>
        <v>0</v>
      </c>
      <c r="AF24" s="17">
        <f t="shared" si="8"/>
        <v>0</v>
      </c>
      <c r="AG24" s="17">
        <f t="shared" si="9"/>
        <v>0</v>
      </c>
      <c r="AI24" s="17">
        <f t="shared" ca="1" si="10"/>
        <v>0</v>
      </c>
      <c r="AJ24" s="17">
        <f t="shared" ca="1" si="11"/>
        <v>0</v>
      </c>
      <c r="AK24" s="17" t="str">
        <f ca="1">OFFSET(参加申込用紙!M$1,S24-1,0)</f>
        <v xml:space="preserve"> 平成</v>
      </c>
      <c r="AL24" s="17">
        <f ca="1">OFFSET(参加申込用紙!M$1,S24,0)</f>
        <v>0</v>
      </c>
      <c r="AM24" s="17">
        <f ca="1">OFFSET(参加申込用紙!O$1,S24,0)</f>
        <v>0</v>
      </c>
      <c r="AN24" s="17">
        <f ca="1">OFFSET(参加申込用紙!Q$1,S24,0)</f>
        <v>0</v>
      </c>
    </row>
    <row r="25" spans="1:40" x14ac:dyDescent="0.2">
      <c r="A25" s="70" t="str">
        <f t="shared" ca="1" si="3"/>
        <v/>
      </c>
      <c r="B25" s="24">
        <f ca="1">OFFSET(参加申込用紙!C$1,S25-1,0)</f>
        <v>0</v>
      </c>
      <c r="C25" s="24">
        <f ca="1">OFFSET(参加申込用紙!C$1,S25,0)</f>
        <v>0</v>
      </c>
      <c r="D25" s="24">
        <f>参加申込用紙!B$7</f>
        <v>0</v>
      </c>
      <c r="E25" s="24">
        <f>参加申込用紙!I$6</f>
        <v>0</v>
      </c>
      <c r="F25" s="24">
        <f ca="1">OFFSET(参加申込用紙!E$1,S25-1,0)</f>
        <v>0</v>
      </c>
      <c r="G25" s="24">
        <f ca="1">OFFSET(参加申込用紙!J$1,S25-1,0)</f>
        <v>0</v>
      </c>
      <c r="H25" s="24" t="str">
        <f ca="1">OFFSET(参加申込用紙!K$1,S25-1,0)&amp;"の部"</f>
        <v>の部</v>
      </c>
      <c r="I25" s="24" t="str">
        <f t="shared" ca="1" si="1"/>
        <v/>
      </c>
      <c r="J25" t="str">
        <f ca="1">IF($I25="","",COUNTIF($I$4:$I25,2))</f>
        <v/>
      </c>
      <c r="K25" t="str">
        <f ca="1">IF($I25="","",COUNTIF($I$4:$I25,3))</f>
        <v/>
      </c>
      <c r="L25" t="str">
        <f ca="1">IF($I25="","",COUNTIF($I$4:$I25,4))</f>
        <v/>
      </c>
      <c r="M25" t="str">
        <f ca="1">IF($I25="","",COUNTIF($I$4:$I25,5))</f>
        <v/>
      </c>
      <c r="N25" t="str">
        <f ca="1">IF($I25="","",COUNTIF($I$4:$I25,6))</f>
        <v/>
      </c>
      <c r="O25" t="str">
        <f ca="1">IF($I25="","",COUNTIF($I$4:$I25,7))</f>
        <v/>
      </c>
      <c r="P25" t="str">
        <f ca="1">IF($I25="","",COUNTIF($I$4:$I25,8))</f>
        <v/>
      </c>
      <c r="Q25" t="str">
        <f ca="1">IF($I25="","",COUNTIF($I$4:$I25,9))</f>
        <v/>
      </c>
      <c r="R25" t="str">
        <f t="shared" ca="1" si="4"/>
        <v/>
      </c>
      <c r="S25" s="24">
        <f>S24+2</f>
        <v>93</v>
      </c>
      <c r="Z25" s="55" t="str">
        <f t="shared" ca="1" si="2"/>
        <v/>
      </c>
      <c r="AA25" s="17" t="str">
        <f t="shared" ca="1" si="5"/>
        <v/>
      </c>
      <c r="AB25" s="17">
        <f t="shared" ca="1" si="6"/>
        <v>0</v>
      </c>
      <c r="AD25" s="17">
        <f t="shared" ca="1" si="7"/>
        <v>0</v>
      </c>
      <c r="AF25" s="17">
        <f t="shared" si="8"/>
        <v>0</v>
      </c>
      <c r="AG25" s="17">
        <f t="shared" si="9"/>
        <v>0</v>
      </c>
      <c r="AI25" s="17">
        <f t="shared" ca="1" si="10"/>
        <v>0</v>
      </c>
      <c r="AJ25" s="17">
        <f t="shared" ca="1" si="11"/>
        <v>0</v>
      </c>
      <c r="AK25" s="17" t="str">
        <f ca="1">OFFSET(参加申込用紙!M$1,S25-1,0)</f>
        <v xml:space="preserve"> 平成</v>
      </c>
      <c r="AL25" s="17">
        <f ca="1">OFFSET(参加申込用紙!M$1,S25,0)</f>
        <v>0</v>
      </c>
      <c r="AM25" s="17">
        <f ca="1">OFFSET(参加申込用紙!O$1,S25,0)</f>
        <v>0</v>
      </c>
      <c r="AN25" s="17">
        <f ca="1">OFFSET(参加申込用紙!Q$1,S25,0)</f>
        <v>0</v>
      </c>
    </row>
    <row r="26" spans="1:40" x14ac:dyDescent="0.2">
      <c r="A26" s="70" t="str">
        <f t="shared" ca="1" si="3"/>
        <v/>
      </c>
      <c r="B26" s="24">
        <f ca="1">OFFSET(参加申込用紙!C$1,S26-1,0)</f>
        <v>0</v>
      </c>
      <c r="C26" s="24">
        <f ca="1">OFFSET(参加申込用紙!C$1,S26,0)</f>
        <v>0</v>
      </c>
      <c r="D26" s="24">
        <f>参加申込用紙!B$7</f>
        <v>0</v>
      </c>
      <c r="E26" s="24">
        <f>参加申込用紙!I$6</f>
        <v>0</v>
      </c>
      <c r="F26" s="24">
        <f ca="1">OFFSET(参加申込用紙!E$1,S26-1,0)</f>
        <v>0</v>
      </c>
      <c r="G26" s="24">
        <f ca="1">OFFSET(参加申込用紙!J$1,S26-1,0)</f>
        <v>0</v>
      </c>
      <c r="H26" s="24" t="str">
        <f ca="1">OFFSET(参加申込用紙!K$1,S26-1,0)&amp;"の部"</f>
        <v>の部</v>
      </c>
      <c r="I26" s="24" t="str">
        <f t="shared" ca="1" si="1"/>
        <v/>
      </c>
      <c r="J26" t="str">
        <f ca="1">IF($I26="","",COUNTIF($I$4:$I26,2))</f>
        <v/>
      </c>
      <c r="K26" t="str">
        <f ca="1">IF($I26="","",COUNTIF($I$4:$I26,3))</f>
        <v/>
      </c>
      <c r="L26" t="str">
        <f ca="1">IF($I26="","",COUNTIF($I$4:$I26,4))</f>
        <v/>
      </c>
      <c r="M26" t="str">
        <f ca="1">IF($I26="","",COUNTIF($I$4:$I26,5))</f>
        <v/>
      </c>
      <c r="N26" t="str">
        <f ca="1">IF($I26="","",COUNTIF($I$4:$I26,6))</f>
        <v/>
      </c>
      <c r="O26" t="str">
        <f ca="1">IF($I26="","",COUNTIF($I$4:$I26,7))</f>
        <v/>
      </c>
      <c r="P26" t="str">
        <f ca="1">IF($I26="","",COUNTIF($I$4:$I26,8))</f>
        <v/>
      </c>
      <c r="Q26" t="str">
        <f ca="1">IF($I26="","",COUNTIF($I$4:$I26,9))</f>
        <v/>
      </c>
      <c r="R26" t="str">
        <f t="shared" ca="1" si="4"/>
        <v/>
      </c>
      <c r="S26" s="24">
        <f t="shared" ref="S26:S33" si="14">S25+2</f>
        <v>95</v>
      </c>
      <c r="Z26" s="55" t="str">
        <f t="shared" ca="1" si="2"/>
        <v/>
      </c>
      <c r="AA26" s="17" t="str">
        <f t="shared" ca="1" si="5"/>
        <v/>
      </c>
      <c r="AB26" s="17">
        <f t="shared" ca="1" si="6"/>
        <v>0</v>
      </c>
      <c r="AD26" s="17">
        <f t="shared" ca="1" si="7"/>
        <v>0</v>
      </c>
      <c r="AF26" s="17">
        <f t="shared" si="8"/>
        <v>0</v>
      </c>
      <c r="AG26" s="17">
        <f t="shared" si="9"/>
        <v>0</v>
      </c>
      <c r="AI26" s="17">
        <f t="shared" ca="1" si="10"/>
        <v>0</v>
      </c>
      <c r="AJ26" s="17">
        <f t="shared" ca="1" si="11"/>
        <v>0</v>
      </c>
      <c r="AK26" s="17" t="str">
        <f ca="1">OFFSET(参加申込用紙!M$1,S26-1,0)</f>
        <v xml:space="preserve"> 平成</v>
      </c>
      <c r="AL26" s="17">
        <f ca="1">OFFSET(参加申込用紙!M$1,S26,0)</f>
        <v>0</v>
      </c>
      <c r="AM26" s="17">
        <f ca="1">OFFSET(参加申込用紙!O$1,S26,0)</f>
        <v>0</v>
      </c>
      <c r="AN26" s="17">
        <f ca="1">OFFSET(参加申込用紙!Q$1,S26,0)</f>
        <v>0</v>
      </c>
    </row>
    <row r="27" spans="1:40" x14ac:dyDescent="0.2">
      <c r="A27" s="70" t="str">
        <f t="shared" ca="1" si="3"/>
        <v/>
      </c>
      <c r="B27" s="24">
        <f ca="1">OFFSET(参加申込用紙!C$1,S27-1,0)</f>
        <v>0</v>
      </c>
      <c r="C27" s="24">
        <f ca="1">OFFSET(参加申込用紙!C$1,S27,0)</f>
        <v>0</v>
      </c>
      <c r="D27" s="24">
        <f>参加申込用紙!B$7</f>
        <v>0</v>
      </c>
      <c r="E27" s="24">
        <f>参加申込用紙!I$6</f>
        <v>0</v>
      </c>
      <c r="F27" s="24">
        <f ca="1">OFFSET(参加申込用紙!E$1,S27-1,0)</f>
        <v>0</v>
      </c>
      <c r="G27" s="24">
        <f ca="1">OFFSET(参加申込用紙!J$1,S27-1,0)</f>
        <v>0</v>
      </c>
      <c r="H27" s="24" t="str">
        <f ca="1">OFFSET(参加申込用紙!K$1,S27-1,0)&amp;"の部"</f>
        <v>の部</v>
      </c>
      <c r="I27" s="24" t="str">
        <f t="shared" ca="1" si="1"/>
        <v/>
      </c>
      <c r="J27" t="str">
        <f ca="1">IF($I27="","",COUNTIF($I$4:$I27,2))</f>
        <v/>
      </c>
      <c r="K27" t="str">
        <f ca="1">IF($I27="","",COUNTIF($I$4:$I27,3))</f>
        <v/>
      </c>
      <c r="L27" t="str">
        <f ca="1">IF($I27="","",COUNTIF($I$4:$I27,4))</f>
        <v/>
      </c>
      <c r="M27" t="str">
        <f ca="1">IF($I27="","",COUNTIF($I$4:$I27,5))</f>
        <v/>
      </c>
      <c r="N27" t="str">
        <f ca="1">IF($I27="","",COUNTIF($I$4:$I27,6))</f>
        <v/>
      </c>
      <c r="O27" t="str">
        <f ca="1">IF($I27="","",COUNTIF($I$4:$I27,7))</f>
        <v/>
      </c>
      <c r="P27" t="str">
        <f ca="1">IF($I27="","",COUNTIF($I$4:$I27,8))</f>
        <v/>
      </c>
      <c r="Q27" t="str">
        <f ca="1">IF($I27="","",COUNTIF($I$4:$I27,9))</f>
        <v/>
      </c>
      <c r="R27" t="str">
        <f t="shared" ca="1" si="4"/>
        <v/>
      </c>
      <c r="S27" s="24">
        <f t="shared" si="14"/>
        <v>97</v>
      </c>
      <c r="Z27" s="55" t="str">
        <f t="shared" ca="1" si="2"/>
        <v/>
      </c>
      <c r="AA27" s="17" t="str">
        <f t="shared" ca="1" si="5"/>
        <v/>
      </c>
      <c r="AB27" s="17">
        <f t="shared" ca="1" si="6"/>
        <v>0</v>
      </c>
      <c r="AD27" s="17">
        <f t="shared" ca="1" si="7"/>
        <v>0</v>
      </c>
      <c r="AF27" s="17">
        <f t="shared" si="8"/>
        <v>0</v>
      </c>
      <c r="AG27" s="17">
        <f t="shared" si="9"/>
        <v>0</v>
      </c>
      <c r="AI27" s="17">
        <f t="shared" ca="1" si="10"/>
        <v>0</v>
      </c>
      <c r="AJ27" s="17">
        <f t="shared" ca="1" si="11"/>
        <v>0</v>
      </c>
      <c r="AK27" s="17" t="str">
        <f ca="1">OFFSET(参加申込用紙!M$1,S27-1,0)</f>
        <v xml:space="preserve"> 平成</v>
      </c>
      <c r="AL27" s="17">
        <f ca="1">OFFSET(参加申込用紙!M$1,S27,0)</f>
        <v>0</v>
      </c>
      <c r="AM27" s="17">
        <f ca="1">OFFSET(参加申込用紙!O$1,S27,0)</f>
        <v>0</v>
      </c>
      <c r="AN27" s="17">
        <f ca="1">OFFSET(参加申込用紙!Q$1,S27,0)</f>
        <v>0</v>
      </c>
    </row>
    <row r="28" spans="1:40" x14ac:dyDescent="0.2">
      <c r="A28" s="70" t="str">
        <f t="shared" ca="1" si="3"/>
        <v/>
      </c>
      <c r="B28" s="24">
        <f ca="1">OFFSET(参加申込用紙!C$1,S28-1,0)</f>
        <v>0</v>
      </c>
      <c r="C28" s="24">
        <f ca="1">OFFSET(参加申込用紙!C$1,S28,0)</f>
        <v>0</v>
      </c>
      <c r="D28" s="24">
        <f>参加申込用紙!B$7</f>
        <v>0</v>
      </c>
      <c r="E28" s="24">
        <f>参加申込用紙!I$6</f>
        <v>0</v>
      </c>
      <c r="F28" s="24">
        <f ca="1">OFFSET(参加申込用紙!E$1,S28-1,0)</f>
        <v>0</v>
      </c>
      <c r="G28" s="24">
        <f ca="1">OFFSET(参加申込用紙!J$1,S28-1,0)</f>
        <v>0</v>
      </c>
      <c r="H28" s="24" t="str">
        <f ca="1">OFFSET(参加申込用紙!K$1,S28-1,0)&amp;"の部"</f>
        <v>の部</v>
      </c>
      <c r="I28" s="24" t="str">
        <f t="shared" ca="1" si="1"/>
        <v/>
      </c>
      <c r="J28" t="str">
        <f ca="1">IF($I28="","",COUNTIF($I$4:$I28,2))</f>
        <v/>
      </c>
      <c r="K28" t="str">
        <f ca="1">IF($I28="","",COUNTIF($I$4:$I28,3))</f>
        <v/>
      </c>
      <c r="L28" t="str">
        <f ca="1">IF($I28="","",COUNTIF($I$4:$I28,4))</f>
        <v/>
      </c>
      <c r="M28" t="str">
        <f ca="1">IF($I28="","",COUNTIF($I$4:$I28,5))</f>
        <v/>
      </c>
      <c r="N28" t="str">
        <f ca="1">IF($I28="","",COUNTIF($I$4:$I28,6))</f>
        <v/>
      </c>
      <c r="O28" t="str">
        <f ca="1">IF($I28="","",COUNTIF($I$4:$I28,7))</f>
        <v/>
      </c>
      <c r="P28" t="str">
        <f ca="1">IF($I28="","",COUNTIF($I$4:$I28,8))</f>
        <v/>
      </c>
      <c r="Q28" t="str">
        <f ca="1">IF($I28="","",COUNTIF($I$4:$I28,9))</f>
        <v/>
      </c>
      <c r="R28" t="str">
        <f t="shared" ca="1" si="4"/>
        <v/>
      </c>
      <c r="S28" s="24">
        <f t="shared" si="14"/>
        <v>99</v>
      </c>
      <c r="Z28" s="55" t="str">
        <f t="shared" ca="1" si="2"/>
        <v/>
      </c>
      <c r="AA28" s="17" t="str">
        <f t="shared" ca="1" si="5"/>
        <v/>
      </c>
      <c r="AB28" s="17">
        <f t="shared" ca="1" si="6"/>
        <v>0</v>
      </c>
      <c r="AD28" s="17">
        <f t="shared" ca="1" si="7"/>
        <v>0</v>
      </c>
      <c r="AF28" s="17">
        <f t="shared" si="8"/>
        <v>0</v>
      </c>
      <c r="AG28" s="17">
        <f t="shared" si="9"/>
        <v>0</v>
      </c>
      <c r="AI28" s="17">
        <f t="shared" ca="1" si="10"/>
        <v>0</v>
      </c>
      <c r="AJ28" s="17">
        <f t="shared" ca="1" si="11"/>
        <v>0</v>
      </c>
      <c r="AK28" s="17" t="str">
        <f ca="1">OFFSET(参加申込用紙!M$1,S28-1,0)</f>
        <v xml:space="preserve"> 平成</v>
      </c>
      <c r="AL28" s="17">
        <f ca="1">OFFSET(参加申込用紙!M$1,S28,0)</f>
        <v>0</v>
      </c>
      <c r="AM28" s="17">
        <f ca="1">OFFSET(参加申込用紙!O$1,S28,0)</f>
        <v>0</v>
      </c>
      <c r="AN28" s="17">
        <f ca="1">OFFSET(参加申込用紙!Q$1,S28,0)</f>
        <v>0</v>
      </c>
    </row>
    <row r="29" spans="1:40" x14ac:dyDescent="0.2">
      <c r="A29" s="70" t="str">
        <f t="shared" ca="1" si="3"/>
        <v/>
      </c>
      <c r="B29" s="24">
        <f ca="1">OFFSET(参加申込用紙!C$1,S29-1,0)</f>
        <v>0</v>
      </c>
      <c r="C29" s="24">
        <f ca="1">OFFSET(参加申込用紙!C$1,S29,0)</f>
        <v>0</v>
      </c>
      <c r="D29" s="24">
        <f>参加申込用紙!B$7</f>
        <v>0</v>
      </c>
      <c r="E29" s="24">
        <f>参加申込用紙!I$6</f>
        <v>0</v>
      </c>
      <c r="F29" s="24">
        <f ca="1">OFFSET(参加申込用紙!E$1,S29-1,0)</f>
        <v>0</v>
      </c>
      <c r="G29" s="24">
        <f ca="1">OFFSET(参加申込用紙!J$1,S29-1,0)</f>
        <v>0</v>
      </c>
      <c r="H29" s="24" t="str">
        <f ca="1">OFFSET(参加申込用紙!K$1,S29-1,0)&amp;"の部"</f>
        <v>の部</v>
      </c>
      <c r="I29" s="24" t="str">
        <f t="shared" ca="1" si="1"/>
        <v/>
      </c>
      <c r="J29" t="str">
        <f ca="1">IF($I29="","",COUNTIF($I$4:$I29,2))</f>
        <v/>
      </c>
      <c r="K29" t="str">
        <f ca="1">IF($I29="","",COUNTIF($I$4:$I29,3))</f>
        <v/>
      </c>
      <c r="L29" t="str">
        <f ca="1">IF($I29="","",COUNTIF($I$4:$I29,4))</f>
        <v/>
      </c>
      <c r="M29" t="str">
        <f ca="1">IF($I29="","",COUNTIF($I$4:$I29,5))</f>
        <v/>
      </c>
      <c r="N29" t="str">
        <f ca="1">IF($I29="","",COUNTIF($I$4:$I29,6))</f>
        <v/>
      </c>
      <c r="O29" t="str">
        <f ca="1">IF($I29="","",COUNTIF($I$4:$I29,7))</f>
        <v/>
      </c>
      <c r="P29" t="str">
        <f ca="1">IF($I29="","",COUNTIF($I$4:$I29,8))</f>
        <v/>
      </c>
      <c r="Q29" t="str">
        <f ca="1">IF($I29="","",COUNTIF($I$4:$I29,9))</f>
        <v/>
      </c>
      <c r="R29" t="str">
        <f t="shared" ca="1" si="4"/>
        <v/>
      </c>
      <c r="S29" s="24">
        <f t="shared" si="14"/>
        <v>101</v>
      </c>
      <c r="Z29" s="55" t="str">
        <f t="shared" ca="1" si="2"/>
        <v/>
      </c>
      <c r="AA29" s="17" t="str">
        <f t="shared" ca="1" si="5"/>
        <v/>
      </c>
      <c r="AB29" s="17">
        <f t="shared" ca="1" si="6"/>
        <v>0</v>
      </c>
      <c r="AD29" s="17">
        <f t="shared" ca="1" si="7"/>
        <v>0</v>
      </c>
      <c r="AF29" s="17">
        <f t="shared" si="8"/>
        <v>0</v>
      </c>
      <c r="AG29" s="17">
        <f t="shared" si="9"/>
        <v>0</v>
      </c>
      <c r="AI29" s="17">
        <f t="shared" ca="1" si="10"/>
        <v>0</v>
      </c>
      <c r="AJ29" s="17">
        <f t="shared" ca="1" si="11"/>
        <v>0</v>
      </c>
      <c r="AK29" s="17" t="str">
        <f ca="1">OFFSET(参加申込用紙!M$1,S29-1,0)</f>
        <v xml:space="preserve"> 平成</v>
      </c>
      <c r="AL29" s="17">
        <f ca="1">OFFSET(参加申込用紙!M$1,S29,0)</f>
        <v>0</v>
      </c>
      <c r="AM29" s="17">
        <f ca="1">OFFSET(参加申込用紙!O$1,S29,0)</f>
        <v>0</v>
      </c>
      <c r="AN29" s="17">
        <f ca="1">OFFSET(参加申込用紙!Q$1,S29,0)</f>
        <v>0</v>
      </c>
    </row>
    <row r="30" spans="1:40" x14ac:dyDescent="0.2">
      <c r="A30" s="70" t="str">
        <f t="shared" ca="1" si="3"/>
        <v/>
      </c>
      <c r="B30" s="24">
        <f ca="1">OFFSET(参加申込用紙!C$1,S30-1,0)</f>
        <v>0</v>
      </c>
      <c r="C30" s="24">
        <f ca="1">OFFSET(参加申込用紙!C$1,S30,0)</f>
        <v>0</v>
      </c>
      <c r="D30" s="24">
        <f>参加申込用紙!B$7</f>
        <v>0</v>
      </c>
      <c r="E30" s="24">
        <f>参加申込用紙!I$6</f>
        <v>0</v>
      </c>
      <c r="F30" s="24">
        <f ca="1">OFFSET(参加申込用紙!E$1,S30-1,0)</f>
        <v>0</v>
      </c>
      <c r="G30" s="24">
        <f ca="1">OFFSET(参加申込用紙!J$1,S30-1,0)</f>
        <v>0</v>
      </c>
      <c r="H30" s="24" t="str">
        <f ca="1">OFFSET(参加申込用紙!K$1,S30-1,0)&amp;"の部"</f>
        <v>の部</v>
      </c>
      <c r="I30" s="24" t="str">
        <f t="shared" ca="1" si="1"/>
        <v/>
      </c>
      <c r="J30" t="str">
        <f ca="1">IF($I30="","",COUNTIF($I$4:$I30,2))</f>
        <v/>
      </c>
      <c r="K30" t="str">
        <f ca="1">IF($I30="","",COUNTIF($I$4:$I30,3))</f>
        <v/>
      </c>
      <c r="L30" t="str">
        <f ca="1">IF($I30="","",COUNTIF($I$4:$I30,4))</f>
        <v/>
      </c>
      <c r="M30" t="str">
        <f ca="1">IF($I30="","",COUNTIF($I$4:$I30,5))</f>
        <v/>
      </c>
      <c r="N30" t="str">
        <f ca="1">IF($I30="","",COUNTIF($I$4:$I30,6))</f>
        <v/>
      </c>
      <c r="O30" t="str">
        <f ca="1">IF($I30="","",COUNTIF($I$4:$I30,7))</f>
        <v/>
      </c>
      <c r="P30" t="str">
        <f ca="1">IF($I30="","",COUNTIF($I$4:$I30,8))</f>
        <v/>
      </c>
      <c r="Q30" t="str">
        <f ca="1">IF($I30="","",COUNTIF($I$4:$I30,9))</f>
        <v/>
      </c>
      <c r="R30" t="str">
        <f t="shared" ca="1" si="4"/>
        <v/>
      </c>
      <c r="S30" s="24">
        <f t="shared" si="14"/>
        <v>103</v>
      </c>
      <c r="Z30" s="55" t="str">
        <f t="shared" ca="1" si="2"/>
        <v/>
      </c>
      <c r="AA30" s="17" t="str">
        <f t="shared" ca="1" si="5"/>
        <v/>
      </c>
      <c r="AB30" s="17">
        <f t="shared" ca="1" si="6"/>
        <v>0</v>
      </c>
      <c r="AD30" s="17">
        <f t="shared" ca="1" si="7"/>
        <v>0</v>
      </c>
      <c r="AF30" s="17">
        <f t="shared" si="8"/>
        <v>0</v>
      </c>
      <c r="AG30" s="17">
        <f t="shared" si="9"/>
        <v>0</v>
      </c>
      <c r="AI30" s="17">
        <f t="shared" ca="1" si="10"/>
        <v>0</v>
      </c>
      <c r="AJ30" s="17">
        <f t="shared" ca="1" si="11"/>
        <v>0</v>
      </c>
      <c r="AK30" s="17" t="str">
        <f ca="1">OFFSET(参加申込用紙!M$1,S30-1,0)</f>
        <v xml:space="preserve"> 平成</v>
      </c>
      <c r="AL30" s="17">
        <f ca="1">OFFSET(参加申込用紙!M$1,S30,0)</f>
        <v>0</v>
      </c>
      <c r="AM30" s="17">
        <f ca="1">OFFSET(参加申込用紙!O$1,S30,0)</f>
        <v>0</v>
      </c>
      <c r="AN30" s="17">
        <f ca="1">OFFSET(参加申込用紙!Q$1,S30,0)</f>
        <v>0</v>
      </c>
    </row>
    <row r="31" spans="1:40" x14ac:dyDescent="0.2">
      <c r="A31" s="70" t="str">
        <f t="shared" ca="1" si="3"/>
        <v/>
      </c>
      <c r="B31" s="24">
        <f ca="1">OFFSET(参加申込用紙!C$1,S31-1,0)</f>
        <v>0</v>
      </c>
      <c r="C31" s="24">
        <f ca="1">OFFSET(参加申込用紙!C$1,S31,0)</f>
        <v>0</v>
      </c>
      <c r="D31" s="24">
        <f>参加申込用紙!B$7</f>
        <v>0</v>
      </c>
      <c r="E31" s="24">
        <f>参加申込用紙!I$6</f>
        <v>0</v>
      </c>
      <c r="F31" s="24">
        <f ca="1">OFFSET(参加申込用紙!E$1,S31-1,0)</f>
        <v>0</v>
      </c>
      <c r="G31" s="24">
        <f ca="1">OFFSET(参加申込用紙!J$1,S31-1,0)</f>
        <v>0</v>
      </c>
      <c r="H31" s="24" t="str">
        <f ca="1">OFFSET(参加申込用紙!K$1,S31-1,0)&amp;"の部"</f>
        <v>の部</v>
      </c>
      <c r="I31" s="24" t="str">
        <f t="shared" ca="1" si="1"/>
        <v/>
      </c>
      <c r="J31" t="str">
        <f ca="1">IF($I31="","",COUNTIF($I$4:$I31,2))</f>
        <v/>
      </c>
      <c r="K31" t="str">
        <f ca="1">IF($I31="","",COUNTIF($I$4:$I31,3))</f>
        <v/>
      </c>
      <c r="L31" t="str">
        <f ca="1">IF($I31="","",COUNTIF($I$4:$I31,4))</f>
        <v/>
      </c>
      <c r="M31" t="str">
        <f ca="1">IF($I31="","",COUNTIF($I$4:$I31,5))</f>
        <v/>
      </c>
      <c r="N31" t="str">
        <f ca="1">IF($I31="","",COUNTIF($I$4:$I31,6))</f>
        <v/>
      </c>
      <c r="O31" t="str">
        <f ca="1">IF($I31="","",COUNTIF($I$4:$I31,7))</f>
        <v/>
      </c>
      <c r="P31" t="str">
        <f ca="1">IF($I31="","",COUNTIF($I$4:$I31,8))</f>
        <v/>
      </c>
      <c r="Q31" t="str">
        <f ca="1">IF($I31="","",COUNTIF($I$4:$I31,9))</f>
        <v/>
      </c>
      <c r="R31" t="str">
        <f t="shared" ca="1" si="4"/>
        <v/>
      </c>
      <c r="S31" s="24">
        <f t="shared" si="14"/>
        <v>105</v>
      </c>
      <c r="Z31" s="55" t="str">
        <f t="shared" ca="1" si="2"/>
        <v/>
      </c>
      <c r="AA31" s="17" t="str">
        <f t="shared" ca="1" si="5"/>
        <v/>
      </c>
      <c r="AB31" s="17">
        <f t="shared" ca="1" si="6"/>
        <v>0</v>
      </c>
      <c r="AD31" s="17">
        <f t="shared" ca="1" si="7"/>
        <v>0</v>
      </c>
      <c r="AF31" s="17">
        <f t="shared" si="8"/>
        <v>0</v>
      </c>
      <c r="AG31" s="17">
        <f t="shared" si="9"/>
        <v>0</v>
      </c>
      <c r="AI31" s="17">
        <f t="shared" ca="1" si="10"/>
        <v>0</v>
      </c>
      <c r="AJ31" s="17">
        <f t="shared" ca="1" si="11"/>
        <v>0</v>
      </c>
      <c r="AK31" s="17" t="str">
        <f ca="1">OFFSET(参加申込用紙!M$1,S31-1,0)</f>
        <v xml:space="preserve"> 平成</v>
      </c>
      <c r="AL31" s="17">
        <f ca="1">OFFSET(参加申込用紙!M$1,S31,0)</f>
        <v>0</v>
      </c>
      <c r="AM31" s="17">
        <f ca="1">OFFSET(参加申込用紙!O$1,S31,0)</f>
        <v>0</v>
      </c>
      <c r="AN31" s="17">
        <f ca="1">OFFSET(参加申込用紙!Q$1,S31,0)</f>
        <v>0</v>
      </c>
    </row>
    <row r="32" spans="1:40" x14ac:dyDescent="0.2">
      <c r="A32" s="70" t="str">
        <f t="shared" ca="1" si="3"/>
        <v/>
      </c>
      <c r="B32" s="24">
        <f ca="1">OFFSET(参加申込用紙!C$1,S32-1,0)</f>
        <v>0</v>
      </c>
      <c r="C32" s="24">
        <f ca="1">OFFSET(参加申込用紙!C$1,S32,0)</f>
        <v>0</v>
      </c>
      <c r="D32" s="24">
        <f>参加申込用紙!B$7</f>
        <v>0</v>
      </c>
      <c r="E32" s="24">
        <f>参加申込用紙!I$6</f>
        <v>0</v>
      </c>
      <c r="F32" s="24">
        <f ca="1">OFFSET(参加申込用紙!E$1,S32-1,0)</f>
        <v>0</v>
      </c>
      <c r="G32" s="24">
        <f ca="1">OFFSET(参加申込用紙!J$1,S32-1,0)</f>
        <v>0</v>
      </c>
      <c r="H32" s="24" t="str">
        <f ca="1">OFFSET(参加申込用紙!K$1,S32-1,0)&amp;"の部"</f>
        <v>の部</v>
      </c>
      <c r="I32" s="24" t="str">
        <f t="shared" ca="1" si="1"/>
        <v/>
      </c>
      <c r="J32" t="str">
        <f ca="1">IF($I32="","",COUNTIF($I$4:$I32,2))</f>
        <v/>
      </c>
      <c r="K32" t="str">
        <f ca="1">IF($I32="","",COUNTIF($I$4:$I32,3))</f>
        <v/>
      </c>
      <c r="L32" t="str">
        <f ca="1">IF($I32="","",COUNTIF($I$4:$I32,4))</f>
        <v/>
      </c>
      <c r="M32" t="str">
        <f ca="1">IF($I32="","",COUNTIF($I$4:$I32,5))</f>
        <v/>
      </c>
      <c r="N32" t="str">
        <f ca="1">IF($I32="","",COUNTIF($I$4:$I32,6))</f>
        <v/>
      </c>
      <c r="O32" t="str">
        <f ca="1">IF($I32="","",COUNTIF($I$4:$I32,7))</f>
        <v/>
      </c>
      <c r="P32" t="str">
        <f ca="1">IF($I32="","",COUNTIF($I$4:$I32,8))</f>
        <v/>
      </c>
      <c r="Q32" t="str">
        <f ca="1">IF($I32="","",COUNTIF($I$4:$I32,9))</f>
        <v/>
      </c>
      <c r="R32" t="str">
        <f t="shared" ca="1" si="4"/>
        <v/>
      </c>
      <c r="S32" s="24">
        <f t="shared" si="14"/>
        <v>107</v>
      </c>
      <c r="Z32" s="55" t="str">
        <f t="shared" ca="1" si="2"/>
        <v/>
      </c>
      <c r="AA32" s="17" t="str">
        <f t="shared" ca="1" si="5"/>
        <v/>
      </c>
      <c r="AB32" s="17">
        <f t="shared" ca="1" si="6"/>
        <v>0</v>
      </c>
      <c r="AD32" s="17">
        <f t="shared" ca="1" si="7"/>
        <v>0</v>
      </c>
      <c r="AF32" s="17">
        <f t="shared" si="8"/>
        <v>0</v>
      </c>
      <c r="AG32" s="17">
        <f t="shared" si="9"/>
        <v>0</v>
      </c>
      <c r="AI32" s="17">
        <f t="shared" ca="1" si="10"/>
        <v>0</v>
      </c>
      <c r="AJ32" s="17">
        <f t="shared" ca="1" si="11"/>
        <v>0</v>
      </c>
      <c r="AK32" s="17" t="str">
        <f ca="1">OFFSET(参加申込用紙!M$1,S32-1,0)</f>
        <v xml:space="preserve"> 平成</v>
      </c>
      <c r="AL32" s="17">
        <f ca="1">OFFSET(参加申込用紙!M$1,S32,0)</f>
        <v>0</v>
      </c>
      <c r="AM32" s="17">
        <f ca="1">OFFSET(参加申込用紙!O$1,S32,0)</f>
        <v>0</v>
      </c>
      <c r="AN32" s="17">
        <f ca="1">OFFSET(参加申込用紙!Q$1,S32,0)</f>
        <v>0</v>
      </c>
    </row>
    <row r="33" spans="1:40" x14ac:dyDescent="0.2">
      <c r="A33" s="70" t="str">
        <f t="shared" ca="1" si="3"/>
        <v/>
      </c>
      <c r="B33" s="24">
        <f ca="1">OFFSET(参加申込用紙!C$1,S33-1,0)</f>
        <v>0</v>
      </c>
      <c r="C33" s="24">
        <f ca="1">OFFSET(参加申込用紙!C$1,S33,0)</f>
        <v>0</v>
      </c>
      <c r="D33" s="24">
        <f>参加申込用紙!B$7</f>
        <v>0</v>
      </c>
      <c r="E33" s="24">
        <f>参加申込用紙!I$6</f>
        <v>0</v>
      </c>
      <c r="F33" s="24">
        <f ca="1">OFFSET(参加申込用紙!E$1,S33-1,0)</f>
        <v>0</v>
      </c>
      <c r="G33" s="24">
        <f ca="1">OFFSET(参加申込用紙!J$1,S33-1,0)</f>
        <v>0</v>
      </c>
      <c r="H33" s="24" t="str">
        <f ca="1">OFFSET(参加申込用紙!K$1,S33-1,0)&amp;"の部"</f>
        <v>の部</v>
      </c>
      <c r="I33" s="24" t="str">
        <f t="shared" ca="1" si="1"/>
        <v/>
      </c>
      <c r="J33" t="str">
        <f ca="1">IF($I33="","",COUNTIF($I$4:$I33,2))</f>
        <v/>
      </c>
      <c r="K33" t="str">
        <f ca="1">IF($I33="","",COUNTIF($I$4:$I33,3))</f>
        <v/>
      </c>
      <c r="L33" t="str">
        <f ca="1">IF($I33="","",COUNTIF($I$4:$I33,4))</f>
        <v/>
      </c>
      <c r="M33" t="str">
        <f ca="1">IF($I33="","",COUNTIF($I$4:$I33,5))</f>
        <v/>
      </c>
      <c r="N33" t="str">
        <f ca="1">IF($I33="","",COUNTIF($I$4:$I33,6))</f>
        <v/>
      </c>
      <c r="O33" t="str">
        <f ca="1">IF($I33="","",COUNTIF($I$4:$I33,7))</f>
        <v/>
      </c>
      <c r="P33" t="str">
        <f ca="1">IF($I33="","",COUNTIF($I$4:$I33,8))</f>
        <v/>
      </c>
      <c r="Q33" t="str">
        <f ca="1">IF($I33="","",COUNTIF($I$4:$I33,9))</f>
        <v/>
      </c>
      <c r="R33" t="str">
        <f t="shared" ca="1" si="4"/>
        <v/>
      </c>
      <c r="S33" s="24">
        <f t="shared" si="14"/>
        <v>109</v>
      </c>
      <c r="Z33" s="55" t="str">
        <f t="shared" ca="1" si="2"/>
        <v/>
      </c>
      <c r="AA33" s="17" t="str">
        <f t="shared" ca="1" si="5"/>
        <v/>
      </c>
      <c r="AB33" s="17">
        <f t="shared" ca="1" si="6"/>
        <v>0</v>
      </c>
      <c r="AD33" s="17">
        <f t="shared" ca="1" si="7"/>
        <v>0</v>
      </c>
      <c r="AF33" s="17">
        <f t="shared" si="8"/>
        <v>0</v>
      </c>
      <c r="AG33" s="17">
        <f t="shared" si="9"/>
        <v>0</v>
      </c>
      <c r="AI33" s="17">
        <f t="shared" ca="1" si="10"/>
        <v>0</v>
      </c>
      <c r="AJ33" s="17">
        <f t="shared" ca="1" si="11"/>
        <v>0</v>
      </c>
      <c r="AK33" s="17" t="str">
        <f ca="1">OFFSET(参加申込用紙!M$1,S33-1,0)</f>
        <v xml:space="preserve"> 平成</v>
      </c>
      <c r="AL33" s="17">
        <f ca="1">OFFSET(参加申込用紙!M$1,S33,0)</f>
        <v>0</v>
      </c>
      <c r="AM33" s="17">
        <f ca="1">OFFSET(参加申込用紙!O$1,S33,0)</f>
        <v>0</v>
      </c>
      <c r="AN33" s="17">
        <f ca="1">OFFSET(参加申込用紙!Q$1,S33,0)</f>
        <v>0</v>
      </c>
    </row>
    <row r="34" spans="1:40" x14ac:dyDescent="0.2">
      <c r="A34" s="70" t="str">
        <f t="shared" ca="1" si="3"/>
        <v/>
      </c>
      <c r="B34" s="25">
        <f ca="1">OFFSET(参加申込用紙!C$1,S34-1,0)</f>
        <v>0</v>
      </c>
      <c r="C34" s="25">
        <f ca="1">OFFSET(参加申込用紙!C$1,S34,0)</f>
        <v>0</v>
      </c>
      <c r="D34" s="25">
        <f>参加申込用紙!B$7</f>
        <v>0</v>
      </c>
      <c r="E34" s="25">
        <f>参加申込用紙!I$6</f>
        <v>0</v>
      </c>
      <c r="F34" s="25">
        <f ca="1">OFFSET(参加申込用紙!E$1,S34-1,0)</f>
        <v>0</v>
      </c>
      <c r="G34" s="25">
        <f ca="1">OFFSET(参加申込用紙!J$1,S34-1,0)</f>
        <v>0</v>
      </c>
      <c r="H34" s="25" t="str">
        <f ca="1">OFFSET(参加申込用紙!K$1,S34-1,0)&amp;"の部"</f>
        <v>の部</v>
      </c>
      <c r="I34" s="25" t="str">
        <f t="shared" ca="1" si="1"/>
        <v/>
      </c>
      <c r="J34" t="str">
        <f ca="1">IF($I34="","",COUNTIF($I$4:$I34,2))</f>
        <v/>
      </c>
      <c r="K34" t="str">
        <f ca="1">IF($I34="","",COUNTIF($I$4:$I34,3))</f>
        <v/>
      </c>
      <c r="L34" t="str">
        <f ca="1">IF($I34="","",COUNTIF($I$4:$I34,4))</f>
        <v/>
      </c>
      <c r="M34" t="str">
        <f ca="1">IF($I34="","",COUNTIF($I$4:$I34,5))</f>
        <v/>
      </c>
      <c r="N34" t="str">
        <f ca="1">IF($I34="","",COUNTIF($I$4:$I34,6))</f>
        <v/>
      </c>
      <c r="O34" t="str">
        <f ca="1">IF($I34="","",COUNTIF($I$4:$I34,7))</f>
        <v/>
      </c>
      <c r="P34" t="str">
        <f ca="1">IF($I34="","",COUNTIF($I$4:$I34,8))</f>
        <v/>
      </c>
      <c r="Q34" t="str">
        <f ca="1">IF($I34="","",COUNTIF($I$4:$I34,9))</f>
        <v/>
      </c>
      <c r="R34" t="str">
        <f t="shared" ca="1" si="4"/>
        <v/>
      </c>
      <c r="S34" s="30">
        <v>125</v>
      </c>
      <c r="Z34" s="55" t="str">
        <f t="shared" ca="1" si="2"/>
        <v/>
      </c>
      <c r="AA34" s="17" t="str">
        <f t="shared" ca="1" si="5"/>
        <v/>
      </c>
      <c r="AB34" s="17">
        <f t="shared" ca="1" si="6"/>
        <v>0</v>
      </c>
      <c r="AD34" s="17">
        <f t="shared" ca="1" si="7"/>
        <v>0</v>
      </c>
      <c r="AF34" s="17">
        <f t="shared" si="8"/>
        <v>0</v>
      </c>
      <c r="AG34" s="17">
        <f t="shared" si="9"/>
        <v>0</v>
      </c>
      <c r="AI34" s="17">
        <f t="shared" ca="1" si="10"/>
        <v>0</v>
      </c>
      <c r="AJ34" s="17">
        <f t="shared" ca="1" si="11"/>
        <v>0</v>
      </c>
      <c r="AK34" s="17" t="str">
        <f ca="1">OFFSET(参加申込用紙!M$1,S34-1,0)</f>
        <v xml:space="preserve"> 平成</v>
      </c>
      <c r="AL34" s="17">
        <f ca="1">OFFSET(参加申込用紙!M$1,S34,0)</f>
        <v>0</v>
      </c>
      <c r="AM34" s="17">
        <f ca="1">OFFSET(参加申込用紙!O$1,S34,0)</f>
        <v>0</v>
      </c>
      <c r="AN34" s="17">
        <f ca="1">OFFSET(参加申込用紙!Q$1,S34,0)</f>
        <v>0</v>
      </c>
    </row>
    <row r="35" spans="1:40" x14ac:dyDescent="0.2">
      <c r="A35" s="70" t="str">
        <f t="shared" ca="1" si="3"/>
        <v/>
      </c>
      <c r="B35" s="25">
        <f ca="1">OFFSET(参加申込用紙!C$1,S35-1,0)</f>
        <v>0</v>
      </c>
      <c r="C35" s="25">
        <f ca="1">OFFSET(参加申込用紙!C$1,S35,0)</f>
        <v>0</v>
      </c>
      <c r="D35" s="25">
        <f>参加申込用紙!B$7</f>
        <v>0</v>
      </c>
      <c r="E35" s="25">
        <f>参加申込用紙!I$6</f>
        <v>0</v>
      </c>
      <c r="F35" s="25">
        <f ca="1">OFFSET(参加申込用紙!E$1,S35-1,0)</f>
        <v>0</v>
      </c>
      <c r="G35" s="25">
        <f ca="1">OFFSET(参加申込用紙!J$1,S35-1,0)</f>
        <v>0</v>
      </c>
      <c r="H35" s="25" t="str">
        <f ca="1">OFFSET(参加申込用紙!K$1,S35-1,0)&amp;"の部"</f>
        <v>の部</v>
      </c>
      <c r="I35" s="25" t="str">
        <f t="shared" ca="1" si="1"/>
        <v/>
      </c>
      <c r="J35" t="str">
        <f ca="1">IF($I35="","",COUNTIF($I$4:$I35,2))</f>
        <v/>
      </c>
      <c r="K35" t="str">
        <f ca="1">IF($I35="","",COUNTIF($I$4:$I35,3))</f>
        <v/>
      </c>
      <c r="L35" t="str">
        <f ca="1">IF($I35="","",COUNTIF($I$4:$I35,4))</f>
        <v/>
      </c>
      <c r="M35" t="str">
        <f ca="1">IF($I35="","",COUNTIF($I$4:$I35,5))</f>
        <v/>
      </c>
      <c r="N35" t="str">
        <f ca="1">IF($I35="","",COUNTIF($I$4:$I35,6))</f>
        <v/>
      </c>
      <c r="O35" t="str">
        <f ca="1">IF($I35="","",COUNTIF($I$4:$I35,7))</f>
        <v/>
      </c>
      <c r="P35" t="str">
        <f ca="1">IF($I35="","",COUNTIF($I$4:$I35,8))</f>
        <v/>
      </c>
      <c r="Q35" t="str">
        <f ca="1">IF($I35="","",COUNTIF($I$4:$I35,9))</f>
        <v/>
      </c>
      <c r="R35" t="str">
        <f t="shared" ca="1" si="4"/>
        <v/>
      </c>
      <c r="S35" s="25">
        <f>S34+2</f>
        <v>127</v>
      </c>
      <c r="Z35" s="55" t="str">
        <f t="shared" ca="1" si="2"/>
        <v/>
      </c>
      <c r="AA35" s="17" t="str">
        <f t="shared" ca="1" si="5"/>
        <v/>
      </c>
      <c r="AB35" s="17">
        <f t="shared" ca="1" si="6"/>
        <v>0</v>
      </c>
      <c r="AD35" s="17">
        <f t="shared" ca="1" si="7"/>
        <v>0</v>
      </c>
      <c r="AF35" s="17">
        <f t="shared" si="8"/>
        <v>0</v>
      </c>
      <c r="AG35" s="17">
        <f t="shared" si="9"/>
        <v>0</v>
      </c>
      <c r="AI35" s="17">
        <f t="shared" ca="1" si="10"/>
        <v>0</v>
      </c>
      <c r="AJ35" s="17">
        <f t="shared" ca="1" si="11"/>
        <v>0</v>
      </c>
      <c r="AK35" s="17" t="str">
        <f ca="1">OFFSET(参加申込用紙!M$1,S35-1,0)</f>
        <v xml:space="preserve"> 平成</v>
      </c>
      <c r="AL35" s="17">
        <f ca="1">OFFSET(参加申込用紙!M$1,S35,0)</f>
        <v>0</v>
      </c>
      <c r="AM35" s="17">
        <f ca="1">OFFSET(参加申込用紙!O$1,S35,0)</f>
        <v>0</v>
      </c>
      <c r="AN35" s="17">
        <f ca="1">OFFSET(参加申込用紙!Q$1,S35,0)</f>
        <v>0</v>
      </c>
    </row>
    <row r="36" spans="1:40" x14ac:dyDescent="0.2">
      <c r="A36" s="70" t="str">
        <f t="shared" ca="1" si="3"/>
        <v/>
      </c>
      <c r="B36" s="25">
        <f ca="1">OFFSET(参加申込用紙!C$1,S36-1,0)</f>
        <v>0</v>
      </c>
      <c r="C36" s="25">
        <f ca="1">OFFSET(参加申込用紙!C$1,S36,0)</f>
        <v>0</v>
      </c>
      <c r="D36" s="25">
        <f>参加申込用紙!B$7</f>
        <v>0</v>
      </c>
      <c r="E36" s="25">
        <f>参加申込用紙!I$6</f>
        <v>0</v>
      </c>
      <c r="F36" s="25">
        <f ca="1">OFFSET(参加申込用紙!E$1,S36-1,0)</f>
        <v>0</v>
      </c>
      <c r="G36" s="25">
        <f ca="1">OFFSET(参加申込用紙!J$1,S36-1,0)</f>
        <v>0</v>
      </c>
      <c r="H36" s="25" t="str">
        <f ca="1">OFFSET(参加申込用紙!K$1,S36-1,0)&amp;"の部"</f>
        <v>の部</v>
      </c>
      <c r="I36" s="25" t="str">
        <f t="shared" ref="I36:I67" ca="1" si="15">IF(ISNA(VLOOKUP(H36,AP:AQ,2,FALSE)),"",VLOOKUP(H36,AP:AQ,2,FALSE))</f>
        <v/>
      </c>
      <c r="J36" t="str">
        <f ca="1">IF($I36="","",COUNTIF($I$4:$I36,2))</f>
        <v/>
      </c>
      <c r="K36" t="str">
        <f ca="1">IF($I36="","",COUNTIF($I$4:$I36,3))</f>
        <v/>
      </c>
      <c r="L36" t="str">
        <f ca="1">IF($I36="","",COUNTIF($I$4:$I36,4))</f>
        <v/>
      </c>
      <c r="M36" t="str">
        <f ca="1">IF($I36="","",COUNTIF($I$4:$I36,5))</f>
        <v/>
      </c>
      <c r="N36" t="str">
        <f ca="1">IF($I36="","",COUNTIF($I$4:$I36,6))</f>
        <v/>
      </c>
      <c r="O36" t="str">
        <f ca="1">IF($I36="","",COUNTIF($I$4:$I36,7))</f>
        <v/>
      </c>
      <c r="P36" t="str">
        <f ca="1">IF($I36="","",COUNTIF($I$4:$I36,8))</f>
        <v/>
      </c>
      <c r="Q36" t="str">
        <f ca="1">IF($I36="","",COUNTIF($I$4:$I36,9))</f>
        <v/>
      </c>
      <c r="R36" t="str">
        <f t="shared" ca="1" si="4"/>
        <v/>
      </c>
      <c r="S36" s="25">
        <f t="shared" ref="S36:S43" si="16">S35+2</f>
        <v>129</v>
      </c>
      <c r="Z36" s="55" t="str">
        <f t="shared" ref="Z36:Z67" ca="1" si="17">IF(I36="","",VLOOKUP(I36,AQ:AR,2,FALSE))</f>
        <v/>
      </c>
      <c r="AA36" s="17" t="str">
        <f t="shared" ca="1" si="5"/>
        <v/>
      </c>
      <c r="AB36" s="17">
        <f t="shared" ca="1" si="6"/>
        <v>0</v>
      </c>
      <c r="AD36" s="17">
        <f t="shared" ca="1" si="7"/>
        <v>0</v>
      </c>
      <c r="AF36" s="17">
        <f t="shared" si="8"/>
        <v>0</v>
      </c>
      <c r="AG36" s="17">
        <f t="shared" si="9"/>
        <v>0</v>
      </c>
      <c r="AI36" s="17">
        <f t="shared" ca="1" si="10"/>
        <v>0</v>
      </c>
      <c r="AJ36" s="17">
        <f t="shared" ca="1" si="11"/>
        <v>0</v>
      </c>
      <c r="AK36" s="17" t="str">
        <f ca="1">OFFSET(参加申込用紙!M$1,S36-1,0)</f>
        <v xml:space="preserve"> 平成</v>
      </c>
      <c r="AL36" s="17">
        <f ca="1">OFFSET(参加申込用紙!M$1,S36,0)</f>
        <v>0</v>
      </c>
      <c r="AM36" s="17">
        <f ca="1">OFFSET(参加申込用紙!O$1,S36,0)</f>
        <v>0</v>
      </c>
      <c r="AN36" s="17">
        <f ca="1">OFFSET(参加申込用紙!Q$1,S36,0)</f>
        <v>0</v>
      </c>
    </row>
    <row r="37" spans="1:40" x14ac:dyDescent="0.2">
      <c r="A37" s="70" t="str">
        <f t="shared" ca="1" si="3"/>
        <v/>
      </c>
      <c r="B37" s="25">
        <f ca="1">OFFSET(参加申込用紙!C$1,S37-1,0)</f>
        <v>0</v>
      </c>
      <c r="C37" s="25">
        <f ca="1">OFFSET(参加申込用紙!C$1,S37,0)</f>
        <v>0</v>
      </c>
      <c r="D37" s="25">
        <f>参加申込用紙!B$7</f>
        <v>0</v>
      </c>
      <c r="E37" s="25">
        <f>参加申込用紙!I$6</f>
        <v>0</v>
      </c>
      <c r="F37" s="25">
        <f ca="1">OFFSET(参加申込用紙!E$1,S37-1,0)</f>
        <v>0</v>
      </c>
      <c r="G37" s="25">
        <f ca="1">OFFSET(参加申込用紙!J$1,S37-1,0)</f>
        <v>0</v>
      </c>
      <c r="H37" s="25" t="str">
        <f ca="1">OFFSET(参加申込用紙!K$1,S37-1,0)&amp;"の部"</f>
        <v>の部</v>
      </c>
      <c r="I37" s="25" t="str">
        <f t="shared" ca="1" si="15"/>
        <v/>
      </c>
      <c r="J37" t="str">
        <f ca="1">IF($I37="","",COUNTIF($I$4:$I37,2))</f>
        <v/>
      </c>
      <c r="K37" t="str">
        <f ca="1">IF($I37="","",COUNTIF($I$4:$I37,3))</f>
        <v/>
      </c>
      <c r="L37" t="str">
        <f ca="1">IF($I37="","",COUNTIF($I$4:$I37,4))</f>
        <v/>
      </c>
      <c r="M37" t="str">
        <f ca="1">IF($I37="","",COUNTIF($I$4:$I37,5))</f>
        <v/>
      </c>
      <c r="N37" t="str">
        <f ca="1">IF($I37="","",COUNTIF($I$4:$I37,6))</f>
        <v/>
      </c>
      <c r="O37" t="str">
        <f ca="1">IF($I37="","",COUNTIF($I$4:$I37,7))</f>
        <v/>
      </c>
      <c r="P37" t="str">
        <f ca="1">IF($I37="","",COUNTIF($I$4:$I37,8))</f>
        <v/>
      </c>
      <c r="Q37" t="str">
        <f ca="1">IF($I37="","",COUNTIF($I$4:$I37,9))</f>
        <v/>
      </c>
      <c r="R37" t="str">
        <f t="shared" ca="1" si="4"/>
        <v/>
      </c>
      <c r="S37" s="25">
        <f t="shared" si="16"/>
        <v>131</v>
      </c>
      <c r="Z37" s="55" t="str">
        <f t="shared" ca="1" si="17"/>
        <v/>
      </c>
      <c r="AA37" s="17" t="str">
        <f t="shared" ca="1" si="5"/>
        <v/>
      </c>
      <c r="AB37" s="17">
        <f t="shared" ca="1" si="6"/>
        <v>0</v>
      </c>
      <c r="AD37" s="17">
        <f t="shared" ca="1" si="7"/>
        <v>0</v>
      </c>
      <c r="AF37" s="17">
        <f t="shared" si="8"/>
        <v>0</v>
      </c>
      <c r="AG37" s="17">
        <f t="shared" si="9"/>
        <v>0</v>
      </c>
      <c r="AI37" s="17">
        <f t="shared" ca="1" si="10"/>
        <v>0</v>
      </c>
      <c r="AJ37" s="17">
        <f t="shared" ca="1" si="11"/>
        <v>0</v>
      </c>
      <c r="AK37" s="17" t="str">
        <f ca="1">OFFSET(参加申込用紙!M$1,S37-1,0)</f>
        <v xml:space="preserve"> 平成</v>
      </c>
      <c r="AL37" s="17">
        <f ca="1">OFFSET(参加申込用紙!M$1,S37,0)</f>
        <v>0</v>
      </c>
      <c r="AM37" s="17">
        <f ca="1">OFFSET(参加申込用紙!O$1,S37,0)</f>
        <v>0</v>
      </c>
      <c r="AN37" s="17">
        <f ca="1">OFFSET(参加申込用紙!Q$1,S37,0)</f>
        <v>0</v>
      </c>
    </row>
    <row r="38" spans="1:40" x14ac:dyDescent="0.2">
      <c r="A38" s="70" t="str">
        <f t="shared" ca="1" si="3"/>
        <v/>
      </c>
      <c r="B38" s="25">
        <f ca="1">OFFSET(参加申込用紙!C$1,S38-1,0)</f>
        <v>0</v>
      </c>
      <c r="C38" s="25">
        <f ca="1">OFFSET(参加申込用紙!C$1,S38,0)</f>
        <v>0</v>
      </c>
      <c r="D38" s="25">
        <f>参加申込用紙!B$7</f>
        <v>0</v>
      </c>
      <c r="E38" s="25">
        <f>参加申込用紙!I$6</f>
        <v>0</v>
      </c>
      <c r="F38" s="25">
        <f ca="1">OFFSET(参加申込用紙!E$1,S38-1,0)</f>
        <v>0</v>
      </c>
      <c r="G38" s="25">
        <f ca="1">OFFSET(参加申込用紙!J$1,S38-1,0)</f>
        <v>0</v>
      </c>
      <c r="H38" s="25" t="str">
        <f ca="1">OFFSET(参加申込用紙!K$1,S38-1,0)&amp;"の部"</f>
        <v>の部</v>
      </c>
      <c r="I38" s="25" t="str">
        <f t="shared" ca="1" si="15"/>
        <v/>
      </c>
      <c r="J38" t="str">
        <f ca="1">IF($I38="","",COUNTIF($I$4:$I38,2))</f>
        <v/>
      </c>
      <c r="K38" t="str">
        <f ca="1">IF($I38="","",COUNTIF($I$4:$I38,3))</f>
        <v/>
      </c>
      <c r="L38" t="str">
        <f ca="1">IF($I38="","",COUNTIF($I$4:$I38,4))</f>
        <v/>
      </c>
      <c r="M38" t="str">
        <f ca="1">IF($I38="","",COUNTIF($I$4:$I38,5))</f>
        <v/>
      </c>
      <c r="N38" t="str">
        <f ca="1">IF($I38="","",COUNTIF($I$4:$I38,6))</f>
        <v/>
      </c>
      <c r="O38" t="str">
        <f ca="1">IF($I38="","",COUNTIF($I$4:$I38,7))</f>
        <v/>
      </c>
      <c r="P38" t="str">
        <f ca="1">IF($I38="","",COUNTIF($I$4:$I38,8))</f>
        <v/>
      </c>
      <c r="Q38" t="str">
        <f ca="1">IF($I38="","",COUNTIF($I$4:$I38,9))</f>
        <v/>
      </c>
      <c r="R38" t="str">
        <f t="shared" ca="1" si="4"/>
        <v/>
      </c>
      <c r="S38" s="25">
        <f t="shared" si="16"/>
        <v>133</v>
      </c>
      <c r="Z38" s="55" t="str">
        <f t="shared" ca="1" si="17"/>
        <v/>
      </c>
      <c r="AA38" s="17" t="str">
        <f t="shared" ca="1" si="5"/>
        <v/>
      </c>
      <c r="AB38" s="17">
        <f t="shared" ca="1" si="6"/>
        <v>0</v>
      </c>
      <c r="AD38" s="17">
        <f t="shared" ca="1" si="7"/>
        <v>0</v>
      </c>
      <c r="AF38" s="17">
        <f t="shared" si="8"/>
        <v>0</v>
      </c>
      <c r="AG38" s="17">
        <f t="shared" si="9"/>
        <v>0</v>
      </c>
      <c r="AI38" s="17">
        <f t="shared" ca="1" si="10"/>
        <v>0</v>
      </c>
      <c r="AJ38" s="17">
        <f t="shared" ca="1" si="11"/>
        <v>0</v>
      </c>
      <c r="AK38" s="17" t="str">
        <f ca="1">OFFSET(参加申込用紙!M$1,S38-1,0)</f>
        <v xml:space="preserve"> 平成</v>
      </c>
      <c r="AL38" s="17">
        <f ca="1">OFFSET(参加申込用紙!M$1,S38,0)</f>
        <v>0</v>
      </c>
      <c r="AM38" s="17">
        <f ca="1">OFFSET(参加申込用紙!O$1,S38,0)</f>
        <v>0</v>
      </c>
      <c r="AN38" s="17">
        <f ca="1">OFFSET(参加申込用紙!Q$1,S38,0)</f>
        <v>0</v>
      </c>
    </row>
    <row r="39" spans="1:40" x14ac:dyDescent="0.2">
      <c r="A39" s="70" t="str">
        <f t="shared" ca="1" si="3"/>
        <v/>
      </c>
      <c r="B39" s="25">
        <f ca="1">OFFSET(参加申込用紙!C$1,S39-1,0)</f>
        <v>0</v>
      </c>
      <c r="C39" s="25">
        <f ca="1">OFFSET(参加申込用紙!C$1,S39,0)</f>
        <v>0</v>
      </c>
      <c r="D39" s="25">
        <f>参加申込用紙!B$7</f>
        <v>0</v>
      </c>
      <c r="E39" s="25">
        <f>参加申込用紙!I$6</f>
        <v>0</v>
      </c>
      <c r="F39" s="25">
        <f ca="1">OFFSET(参加申込用紙!E$1,S39-1,0)</f>
        <v>0</v>
      </c>
      <c r="G39" s="25">
        <f ca="1">OFFSET(参加申込用紙!J$1,S39-1,0)</f>
        <v>0</v>
      </c>
      <c r="H39" s="25" t="str">
        <f ca="1">OFFSET(参加申込用紙!K$1,S39-1,0)&amp;"の部"</f>
        <v>の部</v>
      </c>
      <c r="I39" s="25" t="str">
        <f t="shared" ca="1" si="15"/>
        <v/>
      </c>
      <c r="J39" t="str">
        <f ca="1">IF($I39="","",COUNTIF($I$4:$I39,2))</f>
        <v/>
      </c>
      <c r="K39" t="str">
        <f ca="1">IF($I39="","",COUNTIF($I$4:$I39,3))</f>
        <v/>
      </c>
      <c r="L39" t="str">
        <f ca="1">IF($I39="","",COUNTIF($I$4:$I39,4))</f>
        <v/>
      </c>
      <c r="M39" t="str">
        <f ca="1">IF($I39="","",COUNTIF($I$4:$I39,5))</f>
        <v/>
      </c>
      <c r="N39" t="str">
        <f ca="1">IF($I39="","",COUNTIF($I$4:$I39,6))</f>
        <v/>
      </c>
      <c r="O39" t="str">
        <f ca="1">IF($I39="","",COUNTIF($I$4:$I39,7))</f>
        <v/>
      </c>
      <c r="P39" t="str">
        <f ca="1">IF($I39="","",COUNTIF($I$4:$I39,8))</f>
        <v/>
      </c>
      <c r="Q39" t="str">
        <f ca="1">IF($I39="","",COUNTIF($I$4:$I39,9))</f>
        <v/>
      </c>
      <c r="R39" t="str">
        <f t="shared" ca="1" si="4"/>
        <v/>
      </c>
      <c r="S39" s="25">
        <f t="shared" si="16"/>
        <v>135</v>
      </c>
      <c r="Z39" s="55" t="str">
        <f t="shared" ca="1" si="17"/>
        <v/>
      </c>
      <c r="AA39" s="17" t="str">
        <f t="shared" ca="1" si="5"/>
        <v/>
      </c>
      <c r="AB39" s="17">
        <f t="shared" ca="1" si="6"/>
        <v>0</v>
      </c>
      <c r="AD39" s="17">
        <f t="shared" ca="1" si="7"/>
        <v>0</v>
      </c>
      <c r="AF39" s="17">
        <f t="shared" si="8"/>
        <v>0</v>
      </c>
      <c r="AG39" s="17">
        <f t="shared" si="9"/>
        <v>0</v>
      </c>
      <c r="AI39" s="17">
        <f t="shared" ca="1" si="10"/>
        <v>0</v>
      </c>
      <c r="AJ39" s="17">
        <f t="shared" ca="1" si="11"/>
        <v>0</v>
      </c>
      <c r="AK39" s="17" t="str">
        <f ca="1">OFFSET(参加申込用紙!M$1,S39-1,0)</f>
        <v xml:space="preserve"> 平成</v>
      </c>
      <c r="AL39" s="17">
        <f ca="1">OFFSET(参加申込用紙!M$1,S39,0)</f>
        <v>0</v>
      </c>
      <c r="AM39" s="17">
        <f ca="1">OFFSET(参加申込用紙!O$1,S39,0)</f>
        <v>0</v>
      </c>
      <c r="AN39" s="17">
        <f ca="1">OFFSET(参加申込用紙!Q$1,S39,0)</f>
        <v>0</v>
      </c>
    </row>
    <row r="40" spans="1:40" x14ac:dyDescent="0.2">
      <c r="A40" s="70" t="str">
        <f t="shared" ca="1" si="3"/>
        <v/>
      </c>
      <c r="B40" s="25">
        <f ca="1">OFFSET(参加申込用紙!C$1,S40-1,0)</f>
        <v>0</v>
      </c>
      <c r="C40" s="25">
        <f ca="1">OFFSET(参加申込用紙!C$1,S40,0)</f>
        <v>0</v>
      </c>
      <c r="D40" s="25">
        <f>参加申込用紙!B$7</f>
        <v>0</v>
      </c>
      <c r="E40" s="25">
        <f>参加申込用紙!I$6</f>
        <v>0</v>
      </c>
      <c r="F40" s="25">
        <f ca="1">OFFSET(参加申込用紙!E$1,S40-1,0)</f>
        <v>0</v>
      </c>
      <c r="G40" s="25">
        <f ca="1">OFFSET(参加申込用紙!J$1,S40-1,0)</f>
        <v>0</v>
      </c>
      <c r="H40" s="25" t="str">
        <f ca="1">OFFSET(参加申込用紙!K$1,S40-1,0)&amp;"の部"</f>
        <v>の部</v>
      </c>
      <c r="I40" s="25" t="str">
        <f t="shared" ca="1" si="15"/>
        <v/>
      </c>
      <c r="J40" t="str">
        <f ca="1">IF($I40="","",COUNTIF($I$4:$I40,2))</f>
        <v/>
      </c>
      <c r="K40" t="str">
        <f ca="1">IF($I40="","",COUNTIF($I$4:$I40,3))</f>
        <v/>
      </c>
      <c r="L40" t="str">
        <f ca="1">IF($I40="","",COUNTIF($I$4:$I40,4))</f>
        <v/>
      </c>
      <c r="M40" t="str">
        <f ca="1">IF($I40="","",COUNTIF($I$4:$I40,5))</f>
        <v/>
      </c>
      <c r="N40" t="str">
        <f ca="1">IF($I40="","",COUNTIF($I$4:$I40,6))</f>
        <v/>
      </c>
      <c r="O40" t="str">
        <f ca="1">IF($I40="","",COUNTIF($I$4:$I40,7))</f>
        <v/>
      </c>
      <c r="P40" t="str">
        <f ca="1">IF($I40="","",COUNTIF($I$4:$I40,8))</f>
        <v/>
      </c>
      <c r="Q40" t="str">
        <f ca="1">IF($I40="","",COUNTIF($I$4:$I40,9))</f>
        <v/>
      </c>
      <c r="R40" t="str">
        <f t="shared" ca="1" si="4"/>
        <v/>
      </c>
      <c r="S40" s="25">
        <f t="shared" si="16"/>
        <v>137</v>
      </c>
      <c r="Z40" s="55" t="str">
        <f t="shared" ca="1" si="17"/>
        <v/>
      </c>
      <c r="AA40" s="17" t="str">
        <f t="shared" ca="1" si="5"/>
        <v/>
      </c>
      <c r="AB40" s="17">
        <f t="shared" ca="1" si="6"/>
        <v>0</v>
      </c>
      <c r="AD40" s="17">
        <f t="shared" ca="1" si="7"/>
        <v>0</v>
      </c>
      <c r="AF40" s="17">
        <f t="shared" si="8"/>
        <v>0</v>
      </c>
      <c r="AG40" s="17">
        <f t="shared" si="9"/>
        <v>0</v>
      </c>
      <c r="AI40" s="17">
        <f t="shared" ca="1" si="10"/>
        <v>0</v>
      </c>
      <c r="AJ40" s="17">
        <f t="shared" ca="1" si="11"/>
        <v>0</v>
      </c>
      <c r="AK40" s="17" t="str">
        <f ca="1">OFFSET(参加申込用紙!M$1,S40-1,0)</f>
        <v xml:space="preserve"> 平成</v>
      </c>
      <c r="AL40" s="17">
        <f ca="1">OFFSET(参加申込用紙!M$1,S40,0)</f>
        <v>0</v>
      </c>
      <c r="AM40" s="17">
        <f ca="1">OFFSET(参加申込用紙!O$1,S40,0)</f>
        <v>0</v>
      </c>
      <c r="AN40" s="17">
        <f ca="1">OFFSET(参加申込用紙!Q$1,S40,0)</f>
        <v>0</v>
      </c>
    </row>
    <row r="41" spans="1:40" x14ac:dyDescent="0.2">
      <c r="A41" s="70" t="str">
        <f t="shared" ca="1" si="3"/>
        <v/>
      </c>
      <c r="B41" s="25">
        <f ca="1">OFFSET(参加申込用紙!C$1,S41-1,0)</f>
        <v>0</v>
      </c>
      <c r="C41" s="25">
        <f ca="1">OFFSET(参加申込用紙!C$1,S41,0)</f>
        <v>0</v>
      </c>
      <c r="D41" s="25">
        <f>参加申込用紙!B$7</f>
        <v>0</v>
      </c>
      <c r="E41" s="25">
        <f>参加申込用紙!I$6</f>
        <v>0</v>
      </c>
      <c r="F41" s="25">
        <f ca="1">OFFSET(参加申込用紙!E$1,S41-1,0)</f>
        <v>0</v>
      </c>
      <c r="G41" s="25">
        <f ca="1">OFFSET(参加申込用紙!J$1,S41-1,0)</f>
        <v>0</v>
      </c>
      <c r="H41" s="25" t="str">
        <f ca="1">OFFSET(参加申込用紙!K$1,S41-1,0)&amp;"の部"</f>
        <v>の部</v>
      </c>
      <c r="I41" s="25" t="str">
        <f t="shared" ca="1" si="15"/>
        <v/>
      </c>
      <c r="J41" t="str">
        <f ca="1">IF($I41="","",COUNTIF($I$4:$I41,2))</f>
        <v/>
      </c>
      <c r="K41" t="str">
        <f ca="1">IF($I41="","",COUNTIF($I$4:$I41,3))</f>
        <v/>
      </c>
      <c r="L41" t="str">
        <f ca="1">IF($I41="","",COUNTIF($I$4:$I41,4))</f>
        <v/>
      </c>
      <c r="M41" t="str">
        <f ca="1">IF($I41="","",COUNTIF($I$4:$I41,5))</f>
        <v/>
      </c>
      <c r="N41" t="str">
        <f ca="1">IF($I41="","",COUNTIF($I$4:$I41,6))</f>
        <v/>
      </c>
      <c r="O41" t="str">
        <f ca="1">IF($I41="","",COUNTIF($I$4:$I41,7))</f>
        <v/>
      </c>
      <c r="P41" t="str">
        <f ca="1">IF($I41="","",COUNTIF($I$4:$I41,8))</f>
        <v/>
      </c>
      <c r="Q41" t="str">
        <f ca="1">IF($I41="","",COUNTIF($I$4:$I41,9))</f>
        <v/>
      </c>
      <c r="R41" t="str">
        <f t="shared" ca="1" si="4"/>
        <v/>
      </c>
      <c r="S41" s="25">
        <f t="shared" si="16"/>
        <v>139</v>
      </c>
      <c r="Z41" s="55" t="str">
        <f t="shared" ca="1" si="17"/>
        <v/>
      </c>
      <c r="AA41" s="17" t="str">
        <f t="shared" ca="1" si="5"/>
        <v/>
      </c>
      <c r="AB41" s="17">
        <f t="shared" ca="1" si="6"/>
        <v>0</v>
      </c>
      <c r="AD41" s="17">
        <f t="shared" ca="1" si="7"/>
        <v>0</v>
      </c>
      <c r="AF41" s="17">
        <f t="shared" si="8"/>
        <v>0</v>
      </c>
      <c r="AG41" s="17">
        <f t="shared" si="9"/>
        <v>0</v>
      </c>
      <c r="AI41" s="17">
        <f t="shared" ca="1" si="10"/>
        <v>0</v>
      </c>
      <c r="AJ41" s="17">
        <f t="shared" ca="1" si="11"/>
        <v>0</v>
      </c>
      <c r="AK41" s="17" t="str">
        <f ca="1">OFFSET(参加申込用紙!M$1,S41-1,0)</f>
        <v xml:space="preserve"> 平成</v>
      </c>
      <c r="AL41" s="17">
        <f ca="1">OFFSET(参加申込用紙!M$1,S41,0)</f>
        <v>0</v>
      </c>
      <c r="AM41" s="17">
        <f ca="1">OFFSET(参加申込用紙!O$1,S41,0)</f>
        <v>0</v>
      </c>
      <c r="AN41" s="17">
        <f ca="1">OFFSET(参加申込用紙!Q$1,S41,0)</f>
        <v>0</v>
      </c>
    </row>
    <row r="42" spans="1:40" x14ac:dyDescent="0.2">
      <c r="A42" s="70" t="str">
        <f t="shared" ca="1" si="3"/>
        <v/>
      </c>
      <c r="B42" s="25">
        <f ca="1">OFFSET(参加申込用紙!C$1,S42-1,0)</f>
        <v>0</v>
      </c>
      <c r="C42" s="25">
        <f ca="1">OFFSET(参加申込用紙!C$1,S42,0)</f>
        <v>0</v>
      </c>
      <c r="D42" s="25">
        <f>参加申込用紙!B$7</f>
        <v>0</v>
      </c>
      <c r="E42" s="25">
        <f>参加申込用紙!I$6</f>
        <v>0</v>
      </c>
      <c r="F42" s="25">
        <f ca="1">OFFSET(参加申込用紙!E$1,S42-1,0)</f>
        <v>0</v>
      </c>
      <c r="G42" s="25">
        <f ca="1">OFFSET(参加申込用紙!J$1,S42-1,0)</f>
        <v>0</v>
      </c>
      <c r="H42" s="25" t="str">
        <f ca="1">OFFSET(参加申込用紙!K$1,S42-1,0)&amp;"の部"</f>
        <v>の部</v>
      </c>
      <c r="I42" s="25" t="str">
        <f t="shared" ca="1" si="15"/>
        <v/>
      </c>
      <c r="J42" t="str">
        <f ca="1">IF($I42="","",COUNTIF($I$4:$I42,2))</f>
        <v/>
      </c>
      <c r="K42" t="str">
        <f ca="1">IF($I42="","",COUNTIF($I$4:$I42,3))</f>
        <v/>
      </c>
      <c r="L42" t="str">
        <f ca="1">IF($I42="","",COUNTIF($I$4:$I42,4))</f>
        <v/>
      </c>
      <c r="M42" t="str">
        <f ca="1">IF($I42="","",COUNTIF($I$4:$I42,5))</f>
        <v/>
      </c>
      <c r="N42" t="str">
        <f ca="1">IF($I42="","",COUNTIF($I$4:$I42,6))</f>
        <v/>
      </c>
      <c r="O42" t="str">
        <f ca="1">IF($I42="","",COUNTIF($I$4:$I42,7))</f>
        <v/>
      </c>
      <c r="P42" t="str">
        <f ca="1">IF($I42="","",COUNTIF($I$4:$I42,8))</f>
        <v/>
      </c>
      <c r="Q42" t="str">
        <f ca="1">IF($I42="","",COUNTIF($I$4:$I42,9))</f>
        <v/>
      </c>
      <c r="R42" t="str">
        <f t="shared" ca="1" si="4"/>
        <v/>
      </c>
      <c r="S42" s="25">
        <f t="shared" si="16"/>
        <v>141</v>
      </c>
      <c r="Z42" s="55" t="str">
        <f t="shared" ca="1" si="17"/>
        <v/>
      </c>
      <c r="AA42" s="17" t="str">
        <f t="shared" ca="1" si="5"/>
        <v/>
      </c>
      <c r="AB42" s="17">
        <f t="shared" ca="1" si="6"/>
        <v>0</v>
      </c>
      <c r="AD42" s="17">
        <f t="shared" ca="1" si="7"/>
        <v>0</v>
      </c>
      <c r="AF42" s="17">
        <f t="shared" si="8"/>
        <v>0</v>
      </c>
      <c r="AG42" s="17">
        <f t="shared" si="9"/>
        <v>0</v>
      </c>
      <c r="AI42" s="17">
        <f t="shared" ca="1" si="10"/>
        <v>0</v>
      </c>
      <c r="AJ42" s="17">
        <f t="shared" ca="1" si="11"/>
        <v>0</v>
      </c>
      <c r="AK42" s="17" t="str">
        <f ca="1">OFFSET(参加申込用紙!M$1,S42-1,0)</f>
        <v xml:space="preserve"> 平成</v>
      </c>
      <c r="AL42" s="17">
        <f ca="1">OFFSET(参加申込用紙!M$1,S42,0)</f>
        <v>0</v>
      </c>
      <c r="AM42" s="17">
        <f ca="1">OFFSET(参加申込用紙!O$1,S42,0)</f>
        <v>0</v>
      </c>
      <c r="AN42" s="17">
        <f ca="1">OFFSET(参加申込用紙!Q$1,S42,0)</f>
        <v>0</v>
      </c>
    </row>
    <row r="43" spans="1:40" x14ac:dyDescent="0.2">
      <c r="A43" s="70" t="str">
        <f t="shared" ca="1" si="3"/>
        <v/>
      </c>
      <c r="B43" s="25">
        <f ca="1">OFFSET(参加申込用紙!C$1,S43-1,0)</f>
        <v>0</v>
      </c>
      <c r="C43" s="25">
        <f ca="1">OFFSET(参加申込用紙!C$1,S43,0)</f>
        <v>0</v>
      </c>
      <c r="D43" s="25">
        <f>参加申込用紙!B$7</f>
        <v>0</v>
      </c>
      <c r="E43" s="25">
        <f>参加申込用紙!I$6</f>
        <v>0</v>
      </c>
      <c r="F43" s="25">
        <f ca="1">OFFSET(参加申込用紙!E$1,S43-1,0)</f>
        <v>0</v>
      </c>
      <c r="G43" s="25">
        <f ca="1">OFFSET(参加申込用紙!J$1,S43-1,0)</f>
        <v>0</v>
      </c>
      <c r="H43" s="25" t="str">
        <f ca="1">OFFSET(参加申込用紙!K$1,S43-1,0)&amp;"の部"</f>
        <v>の部</v>
      </c>
      <c r="I43" s="25" t="str">
        <f t="shared" ca="1" si="15"/>
        <v/>
      </c>
      <c r="J43" t="str">
        <f ca="1">IF($I43="","",COUNTIF($I$4:$I43,2))</f>
        <v/>
      </c>
      <c r="K43" t="str">
        <f ca="1">IF($I43="","",COUNTIF($I$4:$I43,3))</f>
        <v/>
      </c>
      <c r="L43" t="str">
        <f ca="1">IF($I43="","",COUNTIF($I$4:$I43,4))</f>
        <v/>
      </c>
      <c r="M43" t="str">
        <f ca="1">IF($I43="","",COUNTIF($I$4:$I43,5))</f>
        <v/>
      </c>
      <c r="N43" t="str">
        <f ca="1">IF($I43="","",COUNTIF($I$4:$I43,6))</f>
        <v/>
      </c>
      <c r="O43" t="str">
        <f ca="1">IF($I43="","",COUNTIF($I$4:$I43,7))</f>
        <v/>
      </c>
      <c r="P43" t="str">
        <f ca="1">IF($I43="","",COUNTIF($I$4:$I43,8))</f>
        <v/>
      </c>
      <c r="Q43" t="str">
        <f ca="1">IF($I43="","",COUNTIF($I$4:$I43,9))</f>
        <v/>
      </c>
      <c r="R43" t="str">
        <f t="shared" ca="1" si="4"/>
        <v/>
      </c>
      <c r="S43" s="25">
        <f t="shared" si="16"/>
        <v>143</v>
      </c>
      <c r="Z43" s="55" t="str">
        <f t="shared" ca="1" si="17"/>
        <v/>
      </c>
      <c r="AA43" s="17" t="str">
        <f t="shared" ca="1" si="5"/>
        <v/>
      </c>
      <c r="AB43" s="17">
        <f t="shared" ca="1" si="6"/>
        <v>0</v>
      </c>
      <c r="AD43" s="17">
        <f t="shared" ca="1" si="7"/>
        <v>0</v>
      </c>
      <c r="AF43" s="17">
        <f t="shared" si="8"/>
        <v>0</v>
      </c>
      <c r="AG43" s="17">
        <f t="shared" si="9"/>
        <v>0</v>
      </c>
      <c r="AI43" s="17">
        <f t="shared" ca="1" si="10"/>
        <v>0</v>
      </c>
      <c r="AJ43" s="17">
        <f t="shared" ca="1" si="11"/>
        <v>0</v>
      </c>
      <c r="AK43" s="17" t="str">
        <f ca="1">OFFSET(参加申込用紙!M$1,S43-1,0)</f>
        <v xml:space="preserve"> 平成</v>
      </c>
      <c r="AL43" s="17">
        <f ca="1">OFFSET(参加申込用紙!M$1,S43,0)</f>
        <v>0</v>
      </c>
      <c r="AM43" s="17">
        <f ca="1">OFFSET(参加申込用紙!O$1,S43,0)</f>
        <v>0</v>
      </c>
      <c r="AN43" s="17">
        <f ca="1">OFFSET(参加申込用紙!Q$1,S43,0)</f>
        <v>0</v>
      </c>
    </row>
    <row r="44" spans="1:40" x14ac:dyDescent="0.2">
      <c r="A44" s="70" t="str">
        <f t="shared" ca="1" si="3"/>
        <v/>
      </c>
      <c r="B44" s="24">
        <f ca="1">OFFSET(参加申込用紙!C$1,S44-1,0)</f>
        <v>0</v>
      </c>
      <c r="C44" s="24">
        <f ca="1">OFFSET(参加申込用紙!C$1,S44,0)</f>
        <v>0</v>
      </c>
      <c r="D44" s="24">
        <f>参加申込用紙!B$7</f>
        <v>0</v>
      </c>
      <c r="E44" s="24">
        <f>参加申込用紙!I$6</f>
        <v>0</v>
      </c>
      <c r="F44" s="24">
        <f ca="1">OFFSET(参加申込用紙!E$1,S44-1,0)</f>
        <v>0</v>
      </c>
      <c r="G44" s="24">
        <f ca="1">OFFSET(参加申込用紙!J$1,S44-1,0)</f>
        <v>0</v>
      </c>
      <c r="H44" s="24" t="str">
        <f ca="1">OFFSET(参加申込用紙!K$1,S44-1,0)&amp;"の部"</f>
        <v>の部</v>
      </c>
      <c r="I44" s="24" t="str">
        <f t="shared" ca="1" si="15"/>
        <v/>
      </c>
      <c r="J44" t="str">
        <f ca="1">IF($I44="","",COUNTIF($I$4:$I44,2))</f>
        <v/>
      </c>
      <c r="K44" t="str">
        <f ca="1">IF($I44="","",COUNTIF($I$4:$I44,3))</f>
        <v/>
      </c>
      <c r="L44" t="str">
        <f ca="1">IF($I44="","",COUNTIF($I$4:$I44,4))</f>
        <v/>
      </c>
      <c r="M44" t="str">
        <f ca="1">IF($I44="","",COUNTIF($I$4:$I44,5))</f>
        <v/>
      </c>
      <c r="N44" t="str">
        <f ca="1">IF($I44="","",COUNTIF($I$4:$I44,6))</f>
        <v/>
      </c>
      <c r="O44" t="str">
        <f ca="1">IF($I44="","",COUNTIF($I$4:$I44,7))</f>
        <v/>
      </c>
      <c r="P44" t="str">
        <f ca="1">IF($I44="","",COUNTIF($I$4:$I44,8))</f>
        <v/>
      </c>
      <c r="Q44" t="str">
        <f ca="1">IF($I44="","",COUNTIF($I$4:$I44,9))</f>
        <v/>
      </c>
      <c r="R44" t="str">
        <f t="shared" ca="1" si="4"/>
        <v/>
      </c>
      <c r="S44" s="30">
        <v>159</v>
      </c>
      <c r="Z44" s="55" t="str">
        <f t="shared" ca="1" si="17"/>
        <v/>
      </c>
      <c r="AA44" s="17" t="str">
        <f t="shared" ca="1" si="5"/>
        <v/>
      </c>
      <c r="AB44" s="17">
        <f t="shared" ca="1" si="6"/>
        <v>0</v>
      </c>
      <c r="AD44" s="17">
        <f t="shared" ca="1" si="7"/>
        <v>0</v>
      </c>
      <c r="AF44" s="17">
        <f t="shared" si="8"/>
        <v>0</v>
      </c>
      <c r="AG44" s="17">
        <f t="shared" si="9"/>
        <v>0</v>
      </c>
      <c r="AI44" s="17">
        <f t="shared" ca="1" si="10"/>
        <v>0</v>
      </c>
      <c r="AJ44" s="17">
        <f t="shared" ca="1" si="11"/>
        <v>0</v>
      </c>
      <c r="AK44" s="17" t="str">
        <f ca="1">OFFSET(参加申込用紙!M$1,S44-1,0)</f>
        <v xml:space="preserve"> 平成</v>
      </c>
      <c r="AL44" s="17">
        <f ca="1">OFFSET(参加申込用紙!M$1,S44,0)</f>
        <v>0</v>
      </c>
      <c r="AM44" s="17">
        <f ca="1">OFFSET(参加申込用紙!O$1,S44,0)</f>
        <v>0</v>
      </c>
      <c r="AN44" s="17">
        <f ca="1">OFFSET(参加申込用紙!Q$1,S44,0)</f>
        <v>0</v>
      </c>
    </row>
    <row r="45" spans="1:40" x14ac:dyDescent="0.2">
      <c r="A45" s="70" t="str">
        <f t="shared" ca="1" si="3"/>
        <v/>
      </c>
      <c r="B45" s="24">
        <f ca="1">OFFSET(参加申込用紙!C$1,S45-1,0)</f>
        <v>0</v>
      </c>
      <c r="C45" s="24">
        <f ca="1">OFFSET(参加申込用紙!C$1,S45,0)</f>
        <v>0</v>
      </c>
      <c r="D45" s="24">
        <f>参加申込用紙!B$7</f>
        <v>0</v>
      </c>
      <c r="E45" s="24">
        <f>参加申込用紙!I$6</f>
        <v>0</v>
      </c>
      <c r="F45" s="24">
        <f ca="1">OFFSET(参加申込用紙!E$1,S45-1,0)</f>
        <v>0</v>
      </c>
      <c r="G45" s="24">
        <f ca="1">OFFSET(参加申込用紙!J$1,S45-1,0)</f>
        <v>0</v>
      </c>
      <c r="H45" s="24" t="str">
        <f ca="1">OFFSET(参加申込用紙!K$1,S45-1,0)&amp;"の部"</f>
        <v>の部</v>
      </c>
      <c r="I45" s="24" t="str">
        <f t="shared" ca="1" si="15"/>
        <v/>
      </c>
      <c r="J45" t="str">
        <f ca="1">IF($I45="","",COUNTIF($I$4:$I45,2))</f>
        <v/>
      </c>
      <c r="K45" t="str">
        <f ca="1">IF($I45="","",COUNTIF($I$4:$I45,3))</f>
        <v/>
      </c>
      <c r="L45" t="str">
        <f ca="1">IF($I45="","",COUNTIF($I$4:$I45,4))</f>
        <v/>
      </c>
      <c r="M45" t="str">
        <f ca="1">IF($I45="","",COUNTIF($I$4:$I45,5))</f>
        <v/>
      </c>
      <c r="N45" t="str">
        <f ca="1">IF($I45="","",COUNTIF($I$4:$I45,6))</f>
        <v/>
      </c>
      <c r="O45" t="str">
        <f ca="1">IF($I45="","",COUNTIF($I$4:$I45,7))</f>
        <v/>
      </c>
      <c r="P45" t="str">
        <f ca="1">IF($I45="","",COUNTIF($I$4:$I45,8))</f>
        <v/>
      </c>
      <c r="Q45" t="str">
        <f ca="1">IF($I45="","",COUNTIF($I$4:$I45,9))</f>
        <v/>
      </c>
      <c r="R45" t="str">
        <f t="shared" ca="1" si="4"/>
        <v/>
      </c>
      <c r="S45" s="24">
        <f>S44+2</f>
        <v>161</v>
      </c>
      <c r="Z45" s="55" t="str">
        <f t="shared" ca="1" si="17"/>
        <v/>
      </c>
      <c r="AA45" s="17" t="str">
        <f t="shared" ca="1" si="5"/>
        <v/>
      </c>
      <c r="AB45" s="17">
        <f t="shared" ca="1" si="6"/>
        <v>0</v>
      </c>
      <c r="AD45" s="17">
        <f t="shared" ca="1" si="7"/>
        <v>0</v>
      </c>
      <c r="AF45" s="17">
        <f t="shared" si="8"/>
        <v>0</v>
      </c>
      <c r="AG45" s="17">
        <f t="shared" si="9"/>
        <v>0</v>
      </c>
      <c r="AI45" s="17">
        <f t="shared" ca="1" si="10"/>
        <v>0</v>
      </c>
      <c r="AJ45" s="17">
        <f t="shared" ca="1" si="11"/>
        <v>0</v>
      </c>
      <c r="AK45" s="17" t="str">
        <f ca="1">OFFSET(参加申込用紙!M$1,S45-1,0)</f>
        <v xml:space="preserve"> 平成</v>
      </c>
      <c r="AL45" s="17">
        <f ca="1">OFFSET(参加申込用紙!M$1,S45,0)</f>
        <v>0</v>
      </c>
      <c r="AM45" s="17">
        <f ca="1">OFFSET(参加申込用紙!O$1,S45,0)</f>
        <v>0</v>
      </c>
      <c r="AN45" s="17">
        <f ca="1">OFFSET(参加申込用紙!Q$1,S45,0)</f>
        <v>0</v>
      </c>
    </row>
    <row r="46" spans="1:40" x14ac:dyDescent="0.2">
      <c r="A46" s="70" t="str">
        <f t="shared" ca="1" si="3"/>
        <v/>
      </c>
      <c r="B46" s="24">
        <f ca="1">OFFSET(参加申込用紙!C$1,S46-1,0)</f>
        <v>0</v>
      </c>
      <c r="C46" s="24">
        <f ca="1">OFFSET(参加申込用紙!C$1,S46,0)</f>
        <v>0</v>
      </c>
      <c r="D46" s="24">
        <f>参加申込用紙!B$7</f>
        <v>0</v>
      </c>
      <c r="E46" s="24">
        <f>参加申込用紙!I$6</f>
        <v>0</v>
      </c>
      <c r="F46" s="24">
        <f ca="1">OFFSET(参加申込用紙!E$1,S46-1,0)</f>
        <v>0</v>
      </c>
      <c r="G46" s="24">
        <f ca="1">OFFSET(参加申込用紙!J$1,S46-1,0)</f>
        <v>0</v>
      </c>
      <c r="H46" s="24" t="str">
        <f ca="1">OFFSET(参加申込用紙!K$1,S46-1,0)&amp;"の部"</f>
        <v>の部</v>
      </c>
      <c r="I46" s="24" t="str">
        <f t="shared" ca="1" si="15"/>
        <v/>
      </c>
      <c r="J46" t="str">
        <f ca="1">IF($I46="","",COUNTIF($I$4:$I46,2))</f>
        <v/>
      </c>
      <c r="K46" t="str">
        <f ca="1">IF($I46="","",COUNTIF($I$4:$I46,3))</f>
        <v/>
      </c>
      <c r="L46" t="str">
        <f ca="1">IF($I46="","",COUNTIF($I$4:$I46,4))</f>
        <v/>
      </c>
      <c r="M46" t="str">
        <f ca="1">IF($I46="","",COUNTIF($I$4:$I46,5))</f>
        <v/>
      </c>
      <c r="N46" t="str">
        <f ca="1">IF($I46="","",COUNTIF($I$4:$I46,6))</f>
        <v/>
      </c>
      <c r="O46" t="str">
        <f ca="1">IF($I46="","",COUNTIF($I$4:$I46,7))</f>
        <v/>
      </c>
      <c r="P46" t="str">
        <f ca="1">IF($I46="","",COUNTIF($I$4:$I46,8))</f>
        <v/>
      </c>
      <c r="Q46" t="str">
        <f ca="1">IF($I46="","",COUNTIF($I$4:$I46,9))</f>
        <v/>
      </c>
      <c r="R46" t="str">
        <f t="shared" ca="1" si="4"/>
        <v/>
      </c>
      <c r="S46" s="24">
        <f t="shared" ref="S46:S53" si="18">S45+2</f>
        <v>163</v>
      </c>
      <c r="Z46" s="55" t="str">
        <f t="shared" ca="1" si="17"/>
        <v/>
      </c>
      <c r="AA46" s="17" t="str">
        <f t="shared" ca="1" si="5"/>
        <v/>
      </c>
      <c r="AB46" s="17">
        <f t="shared" ca="1" si="6"/>
        <v>0</v>
      </c>
      <c r="AD46" s="17">
        <f t="shared" ca="1" si="7"/>
        <v>0</v>
      </c>
      <c r="AF46" s="17">
        <f t="shared" si="8"/>
        <v>0</v>
      </c>
      <c r="AG46" s="17">
        <f t="shared" si="9"/>
        <v>0</v>
      </c>
      <c r="AI46" s="17">
        <f t="shared" ca="1" si="10"/>
        <v>0</v>
      </c>
      <c r="AJ46" s="17">
        <f t="shared" ca="1" si="11"/>
        <v>0</v>
      </c>
      <c r="AK46" s="17" t="str">
        <f ca="1">OFFSET(参加申込用紙!M$1,S46-1,0)</f>
        <v xml:space="preserve"> 平成</v>
      </c>
      <c r="AL46" s="17">
        <f ca="1">OFFSET(参加申込用紙!M$1,S46,0)</f>
        <v>0</v>
      </c>
      <c r="AM46" s="17">
        <f ca="1">OFFSET(参加申込用紙!O$1,S46,0)</f>
        <v>0</v>
      </c>
      <c r="AN46" s="17">
        <f ca="1">OFFSET(参加申込用紙!Q$1,S46,0)</f>
        <v>0</v>
      </c>
    </row>
    <row r="47" spans="1:40" x14ac:dyDescent="0.2">
      <c r="A47" s="70" t="str">
        <f t="shared" ca="1" si="3"/>
        <v/>
      </c>
      <c r="B47" s="24">
        <f ca="1">OFFSET(参加申込用紙!C$1,S47-1,0)</f>
        <v>0</v>
      </c>
      <c r="C47" s="24">
        <f ca="1">OFFSET(参加申込用紙!C$1,S47,0)</f>
        <v>0</v>
      </c>
      <c r="D47" s="24">
        <f>参加申込用紙!B$7</f>
        <v>0</v>
      </c>
      <c r="E47" s="24">
        <f>参加申込用紙!I$6</f>
        <v>0</v>
      </c>
      <c r="F47" s="24">
        <f ca="1">OFFSET(参加申込用紙!E$1,S47-1,0)</f>
        <v>0</v>
      </c>
      <c r="G47" s="24">
        <f ca="1">OFFSET(参加申込用紙!J$1,S47-1,0)</f>
        <v>0</v>
      </c>
      <c r="H47" s="24" t="str">
        <f ca="1">OFFSET(参加申込用紙!K$1,S47-1,0)&amp;"の部"</f>
        <v>の部</v>
      </c>
      <c r="I47" s="24" t="str">
        <f t="shared" ca="1" si="15"/>
        <v/>
      </c>
      <c r="J47" t="str">
        <f ca="1">IF($I47="","",COUNTIF($I$4:$I47,2))</f>
        <v/>
      </c>
      <c r="K47" t="str">
        <f ca="1">IF($I47="","",COUNTIF($I$4:$I47,3))</f>
        <v/>
      </c>
      <c r="L47" t="str">
        <f ca="1">IF($I47="","",COUNTIF($I$4:$I47,4))</f>
        <v/>
      </c>
      <c r="M47" t="str">
        <f ca="1">IF($I47="","",COUNTIF($I$4:$I47,5))</f>
        <v/>
      </c>
      <c r="N47" t="str">
        <f ca="1">IF($I47="","",COUNTIF($I$4:$I47,6))</f>
        <v/>
      </c>
      <c r="O47" t="str">
        <f ca="1">IF($I47="","",COUNTIF($I$4:$I47,7))</f>
        <v/>
      </c>
      <c r="P47" t="str">
        <f ca="1">IF($I47="","",COUNTIF($I$4:$I47,8))</f>
        <v/>
      </c>
      <c r="Q47" t="str">
        <f ca="1">IF($I47="","",COUNTIF($I$4:$I47,9))</f>
        <v/>
      </c>
      <c r="R47" t="str">
        <f t="shared" ca="1" si="4"/>
        <v/>
      </c>
      <c r="S47" s="24">
        <f t="shared" si="18"/>
        <v>165</v>
      </c>
      <c r="Z47" s="55" t="str">
        <f t="shared" ca="1" si="17"/>
        <v/>
      </c>
      <c r="AA47" s="17" t="str">
        <f t="shared" ca="1" si="5"/>
        <v/>
      </c>
      <c r="AB47" s="17">
        <f t="shared" ca="1" si="6"/>
        <v>0</v>
      </c>
      <c r="AD47" s="17">
        <f t="shared" ca="1" si="7"/>
        <v>0</v>
      </c>
      <c r="AF47" s="17">
        <f t="shared" si="8"/>
        <v>0</v>
      </c>
      <c r="AG47" s="17">
        <f t="shared" si="9"/>
        <v>0</v>
      </c>
      <c r="AI47" s="17">
        <f t="shared" ca="1" si="10"/>
        <v>0</v>
      </c>
      <c r="AJ47" s="17">
        <f t="shared" ca="1" si="11"/>
        <v>0</v>
      </c>
      <c r="AK47" s="17" t="str">
        <f ca="1">OFFSET(参加申込用紙!M$1,S47-1,0)</f>
        <v xml:space="preserve"> 平成</v>
      </c>
      <c r="AL47" s="17">
        <f ca="1">OFFSET(参加申込用紙!M$1,S47,0)</f>
        <v>0</v>
      </c>
      <c r="AM47" s="17">
        <f ca="1">OFFSET(参加申込用紙!O$1,S47,0)</f>
        <v>0</v>
      </c>
      <c r="AN47" s="17">
        <f ca="1">OFFSET(参加申込用紙!Q$1,S47,0)</f>
        <v>0</v>
      </c>
    </row>
    <row r="48" spans="1:40" x14ac:dyDescent="0.2">
      <c r="A48" s="70" t="str">
        <f t="shared" ca="1" si="3"/>
        <v/>
      </c>
      <c r="B48" s="24">
        <f ca="1">OFFSET(参加申込用紙!C$1,S48-1,0)</f>
        <v>0</v>
      </c>
      <c r="C48" s="24">
        <f ca="1">OFFSET(参加申込用紙!C$1,S48,0)</f>
        <v>0</v>
      </c>
      <c r="D48" s="24">
        <f>参加申込用紙!B$7</f>
        <v>0</v>
      </c>
      <c r="E48" s="24">
        <f>参加申込用紙!I$6</f>
        <v>0</v>
      </c>
      <c r="F48" s="24">
        <f ca="1">OFFSET(参加申込用紙!E$1,S48-1,0)</f>
        <v>0</v>
      </c>
      <c r="G48" s="24">
        <f ca="1">OFFSET(参加申込用紙!J$1,S48-1,0)</f>
        <v>0</v>
      </c>
      <c r="H48" s="24" t="str">
        <f ca="1">OFFSET(参加申込用紙!K$1,S48-1,0)&amp;"の部"</f>
        <v>の部</v>
      </c>
      <c r="I48" s="24" t="str">
        <f t="shared" ca="1" si="15"/>
        <v/>
      </c>
      <c r="J48" t="str">
        <f ca="1">IF($I48="","",COUNTIF($I$4:$I48,2))</f>
        <v/>
      </c>
      <c r="K48" t="str">
        <f ca="1">IF($I48="","",COUNTIF($I$4:$I48,3))</f>
        <v/>
      </c>
      <c r="L48" t="str">
        <f ca="1">IF($I48="","",COUNTIF($I$4:$I48,4))</f>
        <v/>
      </c>
      <c r="M48" t="str">
        <f ca="1">IF($I48="","",COUNTIF($I$4:$I48,5))</f>
        <v/>
      </c>
      <c r="N48" t="str">
        <f ca="1">IF($I48="","",COUNTIF($I$4:$I48,6))</f>
        <v/>
      </c>
      <c r="O48" t="str">
        <f ca="1">IF($I48="","",COUNTIF($I$4:$I48,7))</f>
        <v/>
      </c>
      <c r="P48" t="str">
        <f ca="1">IF($I48="","",COUNTIF($I$4:$I48,8))</f>
        <v/>
      </c>
      <c r="Q48" t="str">
        <f ca="1">IF($I48="","",COUNTIF($I$4:$I48,9))</f>
        <v/>
      </c>
      <c r="R48" t="str">
        <f t="shared" ca="1" si="4"/>
        <v/>
      </c>
      <c r="S48" s="24">
        <f t="shared" si="18"/>
        <v>167</v>
      </c>
      <c r="Z48" s="55" t="str">
        <f t="shared" ca="1" si="17"/>
        <v/>
      </c>
      <c r="AA48" s="17" t="str">
        <f t="shared" ca="1" si="5"/>
        <v/>
      </c>
      <c r="AB48" s="17">
        <f t="shared" ca="1" si="6"/>
        <v>0</v>
      </c>
      <c r="AD48" s="17">
        <f t="shared" ca="1" si="7"/>
        <v>0</v>
      </c>
      <c r="AF48" s="17">
        <f t="shared" si="8"/>
        <v>0</v>
      </c>
      <c r="AG48" s="17">
        <f t="shared" si="9"/>
        <v>0</v>
      </c>
      <c r="AI48" s="17">
        <f t="shared" ca="1" si="10"/>
        <v>0</v>
      </c>
      <c r="AJ48" s="17">
        <f t="shared" ca="1" si="11"/>
        <v>0</v>
      </c>
      <c r="AK48" s="17" t="str">
        <f ca="1">OFFSET(参加申込用紙!M$1,S48-1,0)</f>
        <v xml:space="preserve"> 平成</v>
      </c>
      <c r="AL48" s="17">
        <f ca="1">OFFSET(参加申込用紙!M$1,S48,0)</f>
        <v>0</v>
      </c>
      <c r="AM48" s="17">
        <f ca="1">OFFSET(参加申込用紙!O$1,S48,0)</f>
        <v>0</v>
      </c>
      <c r="AN48" s="17">
        <f ca="1">OFFSET(参加申込用紙!Q$1,S48,0)</f>
        <v>0</v>
      </c>
    </row>
    <row r="49" spans="1:40" x14ac:dyDescent="0.2">
      <c r="A49" s="70" t="str">
        <f t="shared" ca="1" si="3"/>
        <v/>
      </c>
      <c r="B49" s="24">
        <f ca="1">OFFSET(参加申込用紙!C$1,S49-1,0)</f>
        <v>0</v>
      </c>
      <c r="C49" s="24">
        <f ca="1">OFFSET(参加申込用紙!C$1,S49,0)</f>
        <v>0</v>
      </c>
      <c r="D49" s="24">
        <f>参加申込用紙!B$7</f>
        <v>0</v>
      </c>
      <c r="E49" s="24">
        <f>参加申込用紙!I$6</f>
        <v>0</v>
      </c>
      <c r="F49" s="24">
        <f ca="1">OFFSET(参加申込用紙!E$1,S49-1,0)</f>
        <v>0</v>
      </c>
      <c r="G49" s="24">
        <f ca="1">OFFSET(参加申込用紙!J$1,S49-1,0)</f>
        <v>0</v>
      </c>
      <c r="H49" s="24" t="str">
        <f ca="1">OFFSET(参加申込用紙!K$1,S49-1,0)&amp;"の部"</f>
        <v>の部</v>
      </c>
      <c r="I49" s="24" t="str">
        <f t="shared" ca="1" si="15"/>
        <v/>
      </c>
      <c r="J49" t="str">
        <f ca="1">IF($I49="","",COUNTIF($I$4:$I49,2))</f>
        <v/>
      </c>
      <c r="K49" t="str">
        <f ca="1">IF($I49="","",COUNTIF($I$4:$I49,3))</f>
        <v/>
      </c>
      <c r="L49" t="str">
        <f ca="1">IF($I49="","",COUNTIF($I$4:$I49,4))</f>
        <v/>
      </c>
      <c r="M49" t="str">
        <f ca="1">IF($I49="","",COUNTIF($I$4:$I49,5))</f>
        <v/>
      </c>
      <c r="N49" t="str">
        <f ca="1">IF($I49="","",COUNTIF($I$4:$I49,6))</f>
        <v/>
      </c>
      <c r="O49" t="str">
        <f ca="1">IF($I49="","",COUNTIF($I$4:$I49,7))</f>
        <v/>
      </c>
      <c r="P49" t="str">
        <f ca="1">IF($I49="","",COUNTIF($I$4:$I49,8))</f>
        <v/>
      </c>
      <c r="Q49" t="str">
        <f ca="1">IF($I49="","",COUNTIF($I$4:$I49,9))</f>
        <v/>
      </c>
      <c r="R49" t="str">
        <f t="shared" ca="1" si="4"/>
        <v/>
      </c>
      <c r="S49" s="24">
        <f t="shared" si="18"/>
        <v>169</v>
      </c>
      <c r="Z49" s="55" t="str">
        <f t="shared" ca="1" si="17"/>
        <v/>
      </c>
      <c r="AA49" s="17" t="str">
        <f t="shared" ca="1" si="5"/>
        <v/>
      </c>
      <c r="AB49" s="17">
        <f t="shared" ca="1" si="6"/>
        <v>0</v>
      </c>
      <c r="AD49" s="17">
        <f t="shared" ca="1" si="7"/>
        <v>0</v>
      </c>
      <c r="AF49" s="17">
        <f t="shared" si="8"/>
        <v>0</v>
      </c>
      <c r="AG49" s="17">
        <f t="shared" si="9"/>
        <v>0</v>
      </c>
      <c r="AI49" s="17">
        <f t="shared" ca="1" si="10"/>
        <v>0</v>
      </c>
      <c r="AJ49" s="17">
        <f t="shared" ca="1" si="11"/>
        <v>0</v>
      </c>
      <c r="AK49" s="17" t="str">
        <f ca="1">OFFSET(参加申込用紙!M$1,S49-1,0)</f>
        <v xml:space="preserve"> 平成</v>
      </c>
      <c r="AL49" s="17">
        <f ca="1">OFFSET(参加申込用紙!M$1,S49,0)</f>
        <v>0</v>
      </c>
      <c r="AM49" s="17">
        <f ca="1">OFFSET(参加申込用紙!O$1,S49,0)</f>
        <v>0</v>
      </c>
      <c r="AN49" s="17">
        <f ca="1">OFFSET(参加申込用紙!Q$1,S49,0)</f>
        <v>0</v>
      </c>
    </row>
    <row r="50" spans="1:40" x14ac:dyDescent="0.2">
      <c r="A50" s="70" t="str">
        <f t="shared" ca="1" si="3"/>
        <v/>
      </c>
      <c r="B50" s="24">
        <f ca="1">OFFSET(参加申込用紙!C$1,S50-1,0)</f>
        <v>0</v>
      </c>
      <c r="C50" s="24">
        <f ca="1">OFFSET(参加申込用紙!C$1,S50,0)</f>
        <v>0</v>
      </c>
      <c r="D50" s="24">
        <f>参加申込用紙!B$7</f>
        <v>0</v>
      </c>
      <c r="E50" s="24">
        <f>参加申込用紙!I$6</f>
        <v>0</v>
      </c>
      <c r="F50" s="24">
        <f ca="1">OFFSET(参加申込用紙!E$1,S50-1,0)</f>
        <v>0</v>
      </c>
      <c r="G50" s="24">
        <f ca="1">OFFSET(参加申込用紙!J$1,S50-1,0)</f>
        <v>0</v>
      </c>
      <c r="H50" s="24" t="str">
        <f ca="1">OFFSET(参加申込用紙!K$1,S50-1,0)&amp;"の部"</f>
        <v>の部</v>
      </c>
      <c r="I50" s="24" t="str">
        <f t="shared" ca="1" si="15"/>
        <v/>
      </c>
      <c r="J50" t="str">
        <f ca="1">IF($I50="","",COUNTIF($I$4:$I50,2))</f>
        <v/>
      </c>
      <c r="K50" t="str">
        <f ca="1">IF($I50="","",COUNTIF($I$4:$I50,3))</f>
        <v/>
      </c>
      <c r="L50" t="str">
        <f ca="1">IF($I50="","",COUNTIF($I$4:$I50,4))</f>
        <v/>
      </c>
      <c r="M50" t="str">
        <f ca="1">IF($I50="","",COUNTIF($I$4:$I50,5))</f>
        <v/>
      </c>
      <c r="N50" t="str">
        <f ca="1">IF($I50="","",COUNTIF($I$4:$I50,6))</f>
        <v/>
      </c>
      <c r="O50" t="str">
        <f ca="1">IF($I50="","",COUNTIF($I$4:$I50,7))</f>
        <v/>
      </c>
      <c r="P50" t="str">
        <f ca="1">IF($I50="","",COUNTIF($I$4:$I50,8))</f>
        <v/>
      </c>
      <c r="Q50" t="str">
        <f ca="1">IF($I50="","",COUNTIF($I$4:$I50,9))</f>
        <v/>
      </c>
      <c r="R50" t="str">
        <f t="shared" ca="1" si="4"/>
        <v/>
      </c>
      <c r="S50" s="24">
        <f t="shared" si="18"/>
        <v>171</v>
      </c>
      <c r="Z50" s="55" t="str">
        <f t="shared" ca="1" si="17"/>
        <v/>
      </c>
      <c r="AA50" s="17" t="str">
        <f t="shared" ca="1" si="5"/>
        <v/>
      </c>
      <c r="AB50" s="17">
        <f t="shared" ca="1" si="6"/>
        <v>0</v>
      </c>
      <c r="AD50" s="17">
        <f t="shared" ca="1" si="7"/>
        <v>0</v>
      </c>
      <c r="AF50" s="17">
        <f t="shared" si="8"/>
        <v>0</v>
      </c>
      <c r="AG50" s="17">
        <f t="shared" si="9"/>
        <v>0</v>
      </c>
      <c r="AI50" s="17">
        <f t="shared" ca="1" si="10"/>
        <v>0</v>
      </c>
      <c r="AJ50" s="17">
        <f t="shared" ca="1" si="11"/>
        <v>0</v>
      </c>
      <c r="AK50" s="17" t="str">
        <f ca="1">OFFSET(参加申込用紙!M$1,S50-1,0)</f>
        <v xml:space="preserve"> 平成</v>
      </c>
      <c r="AL50" s="17">
        <f ca="1">OFFSET(参加申込用紙!M$1,S50,0)</f>
        <v>0</v>
      </c>
      <c r="AM50" s="17">
        <f ca="1">OFFSET(参加申込用紙!O$1,S50,0)</f>
        <v>0</v>
      </c>
      <c r="AN50" s="17">
        <f ca="1">OFFSET(参加申込用紙!Q$1,S50,0)</f>
        <v>0</v>
      </c>
    </row>
    <row r="51" spans="1:40" x14ac:dyDescent="0.2">
      <c r="A51" s="70" t="str">
        <f t="shared" ca="1" si="3"/>
        <v/>
      </c>
      <c r="B51" s="24">
        <f ca="1">OFFSET(参加申込用紙!C$1,S51-1,0)</f>
        <v>0</v>
      </c>
      <c r="C51" s="24">
        <f ca="1">OFFSET(参加申込用紙!C$1,S51,0)</f>
        <v>0</v>
      </c>
      <c r="D51" s="24">
        <f>参加申込用紙!B$7</f>
        <v>0</v>
      </c>
      <c r="E51" s="24">
        <f>参加申込用紙!I$6</f>
        <v>0</v>
      </c>
      <c r="F51" s="24">
        <f ca="1">OFFSET(参加申込用紙!E$1,S51-1,0)</f>
        <v>0</v>
      </c>
      <c r="G51" s="24">
        <f ca="1">OFFSET(参加申込用紙!J$1,S51-1,0)</f>
        <v>0</v>
      </c>
      <c r="H51" s="24" t="str">
        <f ca="1">OFFSET(参加申込用紙!K$1,S51-1,0)&amp;"の部"</f>
        <v>の部</v>
      </c>
      <c r="I51" s="24" t="str">
        <f t="shared" ca="1" si="15"/>
        <v/>
      </c>
      <c r="J51" t="str">
        <f ca="1">IF($I51="","",COUNTIF($I$4:$I51,2))</f>
        <v/>
      </c>
      <c r="K51" t="str">
        <f ca="1">IF($I51="","",COUNTIF($I$4:$I51,3))</f>
        <v/>
      </c>
      <c r="L51" t="str">
        <f ca="1">IF($I51="","",COUNTIF($I$4:$I51,4))</f>
        <v/>
      </c>
      <c r="M51" t="str">
        <f ca="1">IF($I51="","",COUNTIF($I$4:$I51,5))</f>
        <v/>
      </c>
      <c r="N51" t="str">
        <f ca="1">IF($I51="","",COUNTIF($I$4:$I51,6))</f>
        <v/>
      </c>
      <c r="O51" t="str">
        <f ca="1">IF($I51="","",COUNTIF($I$4:$I51,7))</f>
        <v/>
      </c>
      <c r="P51" t="str">
        <f ca="1">IF($I51="","",COUNTIF($I$4:$I51,8))</f>
        <v/>
      </c>
      <c r="Q51" t="str">
        <f ca="1">IF($I51="","",COUNTIF($I$4:$I51,9))</f>
        <v/>
      </c>
      <c r="R51" t="str">
        <f t="shared" ca="1" si="4"/>
        <v/>
      </c>
      <c r="S51" s="24">
        <f t="shared" si="18"/>
        <v>173</v>
      </c>
      <c r="Z51" s="55" t="str">
        <f t="shared" ca="1" si="17"/>
        <v/>
      </c>
      <c r="AA51" s="17" t="str">
        <f t="shared" ca="1" si="5"/>
        <v/>
      </c>
      <c r="AB51" s="17">
        <f t="shared" ca="1" si="6"/>
        <v>0</v>
      </c>
      <c r="AD51" s="17">
        <f t="shared" ca="1" si="7"/>
        <v>0</v>
      </c>
      <c r="AF51" s="17">
        <f t="shared" si="8"/>
        <v>0</v>
      </c>
      <c r="AG51" s="17">
        <f t="shared" si="9"/>
        <v>0</v>
      </c>
      <c r="AI51" s="17">
        <f t="shared" ca="1" si="10"/>
        <v>0</v>
      </c>
      <c r="AJ51" s="17">
        <f t="shared" ca="1" si="11"/>
        <v>0</v>
      </c>
      <c r="AK51" s="17" t="str">
        <f ca="1">OFFSET(参加申込用紙!M$1,S51-1,0)</f>
        <v xml:space="preserve"> 平成</v>
      </c>
      <c r="AL51" s="17">
        <f ca="1">OFFSET(参加申込用紙!M$1,S51,0)</f>
        <v>0</v>
      </c>
      <c r="AM51" s="17">
        <f ca="1">OFFSET(参加申込用紙!O$1,S51,0)</f>
        <v>0</v>
      </c>
      <c r="AN51" s="17">
        <f ca="1">OFFSET(参加申込用紙!Q$1,S51,0)</f>
        <v>0</v>
      </c>
    </row>
    <row r="52" spans="1:40" x14ac:dyDescent="0.2">
      <c r="A52" s="70" t="str">
        <f t="shared" ca="1" si="3"/>
        <v/>
      </c>
      <c r="B52" s="24">
        <f ca="1">OFFSET(参加申込用紙!C$1,S52-1,0)</f>
        <v>0</v>
      </c>
      <c r="C52" s="24">
        <f ca="1">OFFSET(参加申込用紙!C$1,S52,0)</f>
        <v>0</v>
      </c>
      <c r="D52" s="24">
        <f>参加申込用紙!B$7</f>
        <v>0</v>
      </c>
      <c r="E52" s="24">
        <f>参加申込用紙!I$6</f>
        <v>0</v>
      </c>
      <c r="F52" s="24">
        <f ca="1">OFFSET(参加申込用紙!E$1,S52-1,0)</f>
        <v>0</v>
      </c>
      <c r="G52" s="24">
        <f ca="1">OFFSET(参加申込用紙!J$1,S52-1,0)</f>
        <v>0</v>
      </c>
      <c r="H52" s="24" t="str">
        <f ca="1">OFFSET(参加申込用紙!K$1,S52-1,0)&amp;"の部"</f>
        <v>の部</v>
      </c>
      <c r="I52" s="24" t="str">
        <f t="shared" ca="1" si="15"/>
        <v/>
      </c>
      <c r="J52" t="str">
        <f ca="1">IF($I52="","",COUNTIF($I$4:$I52,2))</f>
        <v/>
      </c>
      <c r="K52" t="str">
        <f ca="1">IF($I52="","",COUNTIF($I$4:$I52,3))</f>
        <v/>
      </c>
      <c r="L52" t="str">
        <f ca="1">IF($I52="","",COUNTIF($I$4:$I52,4))</f>
        <v/>
      </c>
      <c r="M52" t="str">
        <f ca="1">IF($I52="","",COUNTIF($I$4:$I52,5))</f>
        <v/>
      </c>
      <c r="N52" t="str">
        <f ca="1">IF($I52="","",COUNTIF($I$4:$I52,6))</f>
        <v/>
      </c>
      <c r="O52" t="str">
        <f ca="1">IF($I52="","",COUNTIF($I$4:$I52,7))</f>
        <v/>
      </c>
      <c r="P52" t="str">
        <f ca="1">IF($I52="","",COUNTIF($I$4:$I52,8))</f>
        <v/>
      </c>
      <c r="Q52" t="str">
        <f ca="1">IF($I52="","",COUNTIF($I$4:$I52,9))</f>
        <v/>
      </c>
      <c r="R52" t="str">
        <f t="shared" ca="1" si="4"/>
        <v/>
      </c>
      <c r="S52" s="24">
        <f t="shared" si="18"/>
        <v>175</v>
      </c>
      <c r="Z52" s="55" t="str">
        <f t="shared" ca="1" si="17"/>
        <v/>
      </c>
      <c r="AA52" s="17" t="str">
        <f t="shared" ca="1" si="5"/>
        <v/>
      </c>
      <c r="AB52" s="17">
        <f t="shared" ca="1" si="6"/>
        <v>0</v>
      </c>
      <c r="AD52" s="17">
        <f t="shared" ca="1" si="7"/>
        <v>0</v>
      </c>
      <c r="AF52" s="17">
        <f t="shared" si="8"/>
        <v>0</v>
      </c>
      <c r="AG52" s="17">
        <f t="shared" si="9"/>
        <v>0</v>
      </c>
      <c r="AI52" s="17">
        <f t="shared" ca="1" si="10"/>
        <v>0</v>
      </c>
      <c r="AJ52" s="17">
        <f t="shared" ca="1" si="11"/>
        <v>0</v>
      </c>
      <c r="AK52" s="17" t="str">
        <f ca="1">OFFSET(参加申込用紙!M$1,S52-1,0)</f>
        <v xml:space="preserve"> 平成</v>
      </c>
      <c r="AL52" s="17">
        <f ca="1">OFFSET(参加申込用紙!M$1,S52,0)</f>
        <v>0</v>
      </c>
      <c r="AM52" s="17">
        <f ca="1">OFFSET(参加申込用紙!O$1,S52,0)</f>
        <v>0</v>
      </c>
      <c r="AN52" s="17">
        <f ca="1">OFFSET(参加申込用紙!Q$1,S52,0)</f>
        <v>0</v>
      </c>
    </row>
    <row r="53" spans="1:40" x14ac:dyDescent="0.2">
      <c r="A53" s="70" t="str">
        <f t="shared" ca="1" si="3"/>
        <v/>
      </c>
      <c r="B53" s="24">
        <f ca="1">OFFSET(参加申込用紙!C$1,S53-1,0)</f>
        <v>0</v>
      </c>
      <c r="C53" s="24">
        <f ca="1">OFFSET(参加申込用紙!C$1,S53,0)</f>
        <v>0</v>
      </c>
      <c r="D53" s="24">
        <f>参加申込用紙!B$7</f>
        <v>0</v>
      </c>
      <c r="E53" s="24">
        <f>参加申込用紙!I$6</f>
        <v>0</v>
      </c>
      <c r="F53" s="24">
        <f ca="1">OFFSET(参加申込用紙!E$1,S53-1,0)</f>
        <v>0</v>
      </c>
      <c r="G53" s="24">
        <f ca="1">OFFSET(参加申込用紙!J$1,S53-1,0)</f>
        <v>0</v>
      </c>
      <c r="H53" s="24" t="str">
        <f ca="1">OFFSET(参加申込用紙!K$1,S53-1,0)&amp;"の部"</f>
        <v>の部</v>
      </c>
      <c r="I53" s="24" t="str">
        <f t="shared" ca="1" si="15"/>
        <v/>
      </c>
      <c r="J53" t="str">
        <f ca="1">IF($I53="","",COUNTIF($I$4:$I53,2))</f>
        <v/>
      </c>
      <c r="K53" t="str">
        <f ca="1">IF($I53="","",COUNTIF($I$4:$I53,3))</f>
        <v/>
      </c>
      <c r="L53" t="str">
        <f ca="1">IF($I53="","",COUNTIF($I$4:$I53,4))</f>
        <v/>
      </c>
      <c r="M53" t="str">
        <f ca="1">IF($I53="","",COUNTIF($I$4:$I53,5))</f>
        <v/>
      </c>
      <c r="N53" t="str">
        <f ca="1">IF($I53="","",COUNTIF($I$4:$I53,6))</f>
        <v/>
      </c>
      <c r="O53" t="str">
        <f ca="1">IF($I53="","",COUNTIF($I$4:$I53,7))</f>
        <v/>
      </c>
      <c r="P53" t="str">
        <f ca="1">IF($I53="","",COUNTIF($I$4:$I53,8))</f>
        <v/>
      </c>
      <c r="Q53" t="str">
        <f ca="1">IF($I53="","",COUNTIF($I$4:$I53,9))</f>
        <v/>
      </c>
      <c r="R53" t="str">
        <f t="shared" ca="1" si="4"/>
        <v/>
      </c>
      <c r="S53" s="24">
        <f t="shared" si="18"/>
        <v>177</v>
      </c>
      <c r="Z53" s="55" t="str">
        <f t="shared" ca="1" si="17"/>
        <v/>
      </c>
      <c r="AA53" s="17" t="str">
        <f t="shared" ca="1" si="5"/>
        <v/>
      </c>
      <c r="AB53" s="17">
        <f t="shared" ca="1" si="6"/>
        <v>0</v>
      </c>
      <c r="AD53" s="17">
        <f t="shared" ca="1" si="7"/>
        <v>0</v>
      </c>
      <c r="AF53" s="17">
        <f t="shared" si="8"/>
        <v>0</v>
      </c>
      <c r="AG53" s="17">
        <f t="shared" si="9"/>
        <v>0</v>
      </c>
      <c r="AI53" s="17">
        <f t="shared" ca="1" si="10"/>
        <v>0</v>
      </c>
      <c r="AJ53" s="17">
        <f t="shared" ca="1" si="11"/>
        <v>0</v>
      </c>
      <c r="AK53" s="17" t="str">
        <f ca="1">OFFSET(参加申込用紙!M$1,S53-1,0)</f>
        <v xml:space="preserve"> 平成</v>
      </c>
      <c r="AL53" s="17">
        <f ca="1">OFFSET(参加申込用紙!M$1,S53,0)</f>
        <v>0</v>
      </c>
      <c r="AM53" s="17">
        <f ca="1">OFFSET(参加申込用紙!O$1,S53,0)</f>
        <v>0</v>
      </c>
      <c r="AN53" s="17">
        <f ca="1">OFFSET(参加申込用紙!Q$1,S53,0)</f>
        <v>0</v>
      </c>
    </row>
    <row r="54" spans="1:40" x14ac:dyDescent="0.2">
      <c r="A54" s="70" t="str">
        <f t="shared" ca="1" si="3"/>
        <v/>
      </c>
      <c r="B54" s="25">
        <f ca="1">OFFSET(参加申込用紙!C$1,S54-1,0)</f>
        <v>0</v>
      </c>
      <c r="C54" s="25">
        <f ca="1">OFFSET(参加申込用紙!C$1,S54,0)</f>
        <v>0</v>
      </c>
      <c r="D54" s="25">
        <f>参加申込用紙!B$7</f>
        <v>0</v>
      </c>
      <c r="E54" s="25">
        <f>参加申込用紙!I$6</f>
        <v>0</v>
      </c>
      <c r="F54" s="25">
        <f ca="1">OFFSET(参加申込用紙!E$1,S54-1,0)</f>
        <v>0</v>
      </c>
      <c r="G54" s="25">
        <f ca="1">OFFSET(参加申込用紙!J$1,S54-1,0)</f>
        <v>0</v>
      </c>
      <c r="H54" s="25" t="str">
        <f ca="1">OFFSET(参加申込用紙!K$1,S54-1,0)&amp;"の部"</f>
        <v>の部</v>
      </c>
      <c r="I54" s="25" t="str">
        <f t="shared" ca="1" si="15"/>
        <v/>
      </c>
      <c r="J54" t="str">
        <f ca="1">IF($I54="","",COUNTIF($I$4:$I54,2))</f>
        <v/>
      </c>
      <c r="K54" t="str">
        <f ca="1">IF($I54="","",COUNTIF($I$4:$I54,3))</f>
        <v/>
      </c>
      <c r="L54" t="str">
        <f ca="1">IF($I54="","",COUNTIF($I$4:$I54,4))</f>
        <v/>
      </c>
      <c r="M54" t="str">
        <f ca="1">IF($I54="","",COUNTIF($I$4:$I54,5))</f>
        <v/>
      </c>
      <c r="N54" t="str">
        <f ca="1">IF($I54="","",COUNTIF($I$4:$I54,6))</f>
        <v/>
      </c>
      <c r="O54" t="str">
        <f ca="1">IF($I54="","",COUNTIF($I$4:$I54,7))</f>
        <v/>
      </c>
      <c r="P54" t="str">
        <f ca="1">IF($I54="","",COUNTIF($I$4:$I54,8))</f>
        <v/>
      </c>
      <c r="Q54" t="str">
        <f ca="1">IF($I54="","",COUNTIF($I$4:$I54,9))</f>
        <v/>
      </c>
      <c r="R54" t="str">
        <f t="shared" ca="1" si="4"/>
        <v/>
      </c>
      <c r="S54" s="30">
        <v>193</v>
      </c>
      <c r="Z54" s="55" t="str">
        <f t="shared" ca="1" si="17"/>
        <v/>
      </c>
      <c r="AA54" s="17" t="str">
        <f t="shared" ca="1" si="5"/>
        <v/>
      </c>
      <c r="AB54" s="17">
        <f t="shared" ca="1" si="6"/>
        <v>0</v>
      </c>
      <c r="AD54" s="17">
        <f t="shared" ca="1" si="7"/>
        <v>0</v>
      </c>
      <c r="AF54" s="17">
        <f t="shared" si="8"/>
        <v>0</v>
      </c>
      <c r="AG54" s="17">
        <f t="shared" si="9"/>
        <v>0</v>
      </c>
      <c r="AI54" s="17">
        <f t="shared" ca="1" si="10"/>
        <v>0</v>
      </c>
      <c r="AJ54" s="17">
        <f t="shared" ca="1" si="11"/>
        <v>0</v>
      </c>
      <c r="AK54" s="17" t="str">
        <f ca="1">OFFSET(参加申込用紙!M$1,S54-1,0)</f>
        <v xml:space="preserve"> 平成</v>
      </c>
      <c r="AL54" s="17">
        <f ca="1">OFFSET(参加申込用紙!M$1,S54,0)</f>
        <v>0</v>
      </c>
      <c r="AM54" s="17">
        <f ca="1">OFFSET(参加申込用紙!O$1,S54,0)</f>
        <v>0</v>
      </c>
      <c r="AN54" s="17">
        <f ca="1">OFFSET(参加申込用紙!Q$1,S54,0)</f>
        <v>0</v>
      </c>
    </row>
    <row r="55" spans="1:40" x14ac:dyDescent="0.2">
      <c r="A55" s="70" t="str">
        <f t="shared" ca="1" si="3"/>
        <v/>
      </c>
      <c r="B55" s="25">
        <f ca="1">OFFSET(参加申込用紙!C$1,S55-1,0)</f>
        <v>0</v>
      </c>
      <c r="C55" s="25">
        <f ca="1">OFFSET(参加申込用紙!C$1,S55,0)</f>
        <v>0</v>
      </c>
      <c r="D55" s="25">
        <f>参加申込用紙!B$7</f>
        <v>0</v>
      </c>
      <c r="E55" s="25">
        <f>参加申込用紙!I$6</f>
        <v>0</v>
      </c>
      <c r="F55" s="25">
        <f ca="1">OFFSET(参加申込用紙!E$1,S55-1,0)</f>
        <v>0</v>
      </c>
      <c r="G55" s="25">
        <f ca="1">OFFSET(参加申込用紙!J$1,S55-1,0)</f>
        <v>0</v>
      </c>
      <c r="H55" s="25" t="str">
        <f ca="1">OFFSET(参加申込用紙!K$1,S55-1,0)&amp;"の部"</f>
        <v>の部</v>
      </c>
      <c r="I55" s="25" t="str">
        <f t="shared" ca="1" si="15"/>
        <v/>
      </c>
      <c r="J55" t="str">
        <f ca="1">IF($I55="","",COUNTIF($I$4:$I55,2))</f>
        <v/>
      </c>
      <c r="K55" t="str">
        <f ca="1">IF($I55="","",COUNTIF($I$4:$I55,3))</f>
        <v/>
      </c>
      <c r="L55" t="str">
        <f ca="1">IF($I55="","",COUNTIF($I$4:$I55,4))</f>
        <v/>
      </c>
      <c r="M55" t="str">
        <f ca="1">IF($I55="","",COUNTIF($I$4:$I55,5))</f>
        <v/>
      </c>
      <c r="N55" t="str">
        <f ca="1">IF($I55="","",COUNTIF($I$4:$I55,6))</f>
        <v/>
      </c>
      <c r="O55" t="str">
        <f ca="1">IF($I55="","",COUNTIF($I$4:$I55,7))</f>
        <v/>
      </c>
      <c r="P55" t="str">
        <f ca="1">IF($I55="","",COUNTIF($I$4:$I55,8))</f>
        <v/>
      </c>
      <c r="Q55" t="str">
        <f ca="1">IF($I55="","",COUNTIF($I$4:$I55,9))</f>
        <v/>
      </c>
      <c r="R55" t="str">
        <f t="shared" ca="1" si="4"/>
        <v/>
      </c>
      <c r="S55" s="25">
        <f>S54+2</f>
        <v>195</v>
      </c>
      <c r="Z55" s="55" t="str">
        <f t="shared" ca="1" si="17"/>
        <v/>
      </c>
      <c r="AA55" s="17" t="str">
        <f t="shared" ca="1" si="5"/>
        <v/>
      </c>
      <c r="AB55" s="17">
        <f t="shared" ca="1" si="6"/>
        <v>0</v>
      </c>
      <c r="AD55" s="17">
        <f t="shared" ca="1" si="7"/>
        <v>0</v>
      </c>
      <c r="AF55" s="17">
        <f t="shared" si="8"/>
        <v>0</v>
      </c>
      <c r="AG55" s="17">
        <f t="shared" si="9"/>
        <v>0</v>
      </c>
      <c r="AI55" s="17">
        <f t="shared" ca="1" si="10"/>
        <v>0</v>
      </c>
      <c r="AJ55" s="17">
        <f t="shared" ca="1" si="11"/>
        <v>0</v>
      </c>
      <c r="AK55" s="17" t="str">
        <f ca="1">OFFSET(参加申込用紙!M$1,S55-1,0)</f>
        <v xml:space="preserve"> 平成</v>
      </c>
      <c r="AL55" s="17">
        <f ca="1">OFFSET(参加申込用紙!M$1,S55,0)</f>
        <v>0</v>
      </c>
      <c r="AM55" s="17">
        <f ca="1">OFFSET(参加申込用紙!O$1,S55,0)</f>
        <v>0</v>
      </c>
      <c r="AN55" s="17">
        <f ca="1">OFFSET(参加申込用紙!Q$1,S55,0)</f>
        <v>0</v>
      </c>
    </row>
    <row r="56" spans="1:40" x14ac:dyDescent="0.2">
      <c r="A56" s="70" t="str">
        <f t="shared" ca="1" si="3"/>
        <v/>
      </c>
      <c r="B56" s="25">
        <f ca="1">OFFSET(参加申込用紙!C$1,S56-1,0)</f>
        <v>0</v>
      </c>
      <c r="C56" s="25">
        <f ca="1">OFFSET(参加申込用紙!C$1,S56,0)</f>
        <v>0</v>
      </c>
      <c r="D56" s="25">
        <f>参加申込用紙!B$7</f>
        <v>0</v>
      </c>
      <c r="E56" s="25">
        <f>参加申込用紙!I$6</f>
        <v>0</v>
      </c>
      <c r="F56" s="25">
        <f ca="1">OFFSET(参加申込用紙!E$1,S56-1,0)</f>
        <v>0</v>
      </c>
      <c r="G56" s="25">
        <f ca="1">OFFSET(参加申込用紙!J$1,S56-1,0)</f>
        <v>0</v>
      </c>
      <c r="H56" s="25" t="str">
        <f ca="1">OFFSET(参加申込用紙!K$1,S56-1,0)&amp;"の部"</f>
        <v>の部</v>
      </c>
      <c r="I56" s="25" t="str">
        <f t="shared" ca="1" si="15"/>
        <v/>
      </c>
      <c r="J56" t="str">
        <f ca="1">IF($I56="","",COUNTIF($I$4:$I56,2))</f>
        <v/>
      </c>
      <c r="K56" t="str">
        <f ca="1">IF($I56="","",COUNTIF($I$4:$I56,3))</f>
        <v/>
      </c>
      <c r="L56" t="str">
        <f ca="1">IF($I56="","",COUNTIF($I$4:$I56,4))</f>
        <v/>
      </c>
      <c r="M56" t="str">
        <f ca="1">IF($I56="","",COUNTIF($I$4:$I56,5))</f>
        <v/>
      </c>
      <c r="N56" t="str">
        <f ca="1">IF($I56="","",COUNTIF($I$4:$I56,6))</f>
        <v/>
      </c>
      <c r="O56" t="str">
        <f ca="1">IF($I56="","",COUNTIF($I$4:$I56,7))</f>
        <v/>
      </c>
      <c r="P56" t="str">
        <f ca="1">IF($I56="","",COUNTIF($I$4:$I56,8))</f>
        <v/>
      </c>
      <c r="Q56" t="str">
        <f ca="1">IF($I56="","",COUNTIF($I$4:$I56,9))</f>
        <v/>
      </c>
      <c r="R56" t="str">
        <f t="shared" ca="1" si="4"/>
        <v/>
      </c>
      <c r="S56" s="25">
        <f t="shared" ref="S56:S63" si="19">S55+2</f>
        <v>197</v>
      </c>
      <c r="Z56" s="55" t="str">
        <f t="shared" ca="1" si="17"/>
        <v/>
      </c>
      <c r="AA56" s="17" t="str">
        <f t="shared" ca="1" si="5"/>
        <v/>
      </c>
      <c r="AB56" s="17">
        <f t="shared" ca="1" si="6"/>
        <v>0</v>
      </c>
      <c r="AD56" s="17">
        <f t="shared" ca="1" si="7"/>
        <v>0</v>
      </c>
      <c r="AF56" s="17">
        <f t="shared" si="8"/>
        <v>0</v>
      </c>
      <c r="AG56" s="17">
        <f t="shared" si="9"/>
        <v>0</v>
      </c>
      <c r="AI56" s="17">
        <f t="shared" ca="1" si="10"/>
        <v>0</v>
      </c>
      <c r="AJ56" s="17">
        <f t="shared" ca="1" si="11"/>
        <v>0</v>
      </c>
      <c r="AK56" s="17" t="str">
        <f ca="1">OFFSET(参加申込用紙!M$1,S56-1,0)</f>
        <v xml:space="preserve"> 平成</v>
      </c>
      <c r="AL56" s="17">
        <f ca="1">OFFSET(参加申込用紙!M$1,S56,0)</f>
        <v>0</v>
      </c>
      <c r="AM56" s="17">
        <f ca="1">OFFSET(参加申込用紙!O$1,S56,0)</f>
        <v>0</v>
      </c>
      <c r="AN56" s="17">
        <f ca="1">OFFSET(参加申込用紙!Q$1,S56,0)</f>
        <v>0</v>
      </c>
    </row>
    <row r="57" spans="1:40" x14ac:dyDescent="0.2">
      <c r="A57" s="70" t="str">
        <f t="shared" ca="1" si="3"/>
        <v/>
      </c>
      <c r="B57" s="25">
        <f ca="1">OFFSET(参加申込用紙!C$1,S57-1,0)</f>
        <v>0</v>
      </c>
      <c r="C57" s="25">
        <f ca="1">OFFSET(参加申込用紙!C$1,S57,0)</f>
        <v>0</v>
      </c>
      <c r="D57" s="25">
        <f>参加申込用紙!B$7</f>
        <v>0</v>
      </c>
      <c r="E57" s="25">
        <f>参加申込用紙!I$6</f>
        <v>0</v>
      </c>
      <c r="F57" s="25">
        <f ca="1">OFFSET(参加申込用紙!E$1,S57-1,0)</f>
        <v>0</v>
      </c>
      <c r="G57" s="25">
        <f ca="1">OFFSET(参加申込用紙!J$1,S57-1,0)</f>
        <v>0</v>
      </c>
      <c r="H57" s="25" t="str">
        <f ca="1">OFFSET(参加申込用紙!K$1,S57-1,0)&amp;"の部"</f>
        <v>の部</v>
      </c>
      <c r="I57" s="25" t="str">
        <f t="shared" ca="1" si="15"/>
        <v/>
      </c>
      <c r="J57" t="str">
        <f ca="1">IF($I57="","",COUNTIF($I$4:$I57,2))</f>
        <v/>
      </c>
      <c r="K57" t="str">
        <f ca="1">IF($I57="","",COUNTIF($I$4:$I57,3))</f>
        <v/>
      </c>
      <c r="L57" t="str">
        <f ca="1">IF($I57="","",COUNTIF($I$4:$I57,4))</f>
        <v/>
      </c>
      <c r="M57" t="str">
        <f ca="1">IF($I57="","",COUNTIF($I$4:$I57,5))</f>
        <v/>
      </c>
      <c r="N57" t="str">
        <f ca="1">IF($I57="","",COUNTIF($I$4:$I57,6))</f>
        <v/>
      </c>
      <c r="O57" t="str">
        <f ca="1">IF($I57="","",COUNTIF($I$4:$I57,7))</f>
        <v/>
      </c>
      <c r="P57" t="str">
        <f ca="1">IF($I57="","",COUNTIF($I$4:$I57,8))</f>
        <v/>
      </c>
      <c r="Q57" t="str">
        <f ca="1">IF($I57="","",COUNTIF($I$4:$I57,9))</f>
        <v/>
      </c>
      <c r="R57" t="str">
        <f t="shared" ca="1" si="4"/>
        <v/>
      </c>
      <c r="S57" s="25">
        <f t="shared" si="19"/>
        <v>199</v>
      </c>
      <c r="Z57" s="55" t="str">
        <f t="shared" ca="1" si="17"/>
        <v/>
      </c>
      <c r="AA57" s="17" t="str">
        <f t="shared" ca="1" si="5"/>
        <v/>
      </c>
      <c r="AB57" s="17">
        <f t="shared" ca="1" si="6"/>
        <v>0</v>
      </c>
      <c r="AD57" s="17">
        <f t="shared" ca="1" si="7"/>
        <v>0</v>
      </c>
      <c r="AF57" s="17">
        <f t="shared" si="8"/>
        <v>0</v>
      </c>
      <c r="AG57" s="17">
        <f t="shared" si="9"/>
        <v>0</v>
      </c>
      <c r="AI57" s="17">
        <f t="shared" ca="1" si="10"/>
        <v>0</v>
      </c>
      <c r="AJ57" s="17">
        <f t="shared" ca="1" si="11"/>
        <v>0</v>
      </c>
      <c r="AK57" s="17" t="str">
        <f ca="1">OFFSET(参加申込用紙!M$1,S57-1,0)</f>
        <v xml:space="preserve"> 平成</v>
      </c>
      <c r="AL57" s="17">
        <f ca="1">OFFSET(参加申込用紙!M$1,S57,0)</f>
        <v>0</v>
      </c>
      <c r="AM57" s="17">
        <f ca="1">OFFSET(参加申込用紙!O$1,S57,0)</f>
        <v>0</v>
      </c>
      <c r="AN57" s="17">
        <f ca="1">OFFSET(参加申込用紙!Q$1,S57,0)</f>
        <v>0</v>
      </c>
    </row>
    <row r="58" spans="1:40" x14ac:dyDescent="0.2">
      <c r="A58" s="70" t="str">
        <f t="shared" ca="1" si="3"/>
        <v/>
      </c>
      <c r="B58" s="25">
        <f ca="1">OFFSET(参加申込用紙!C$1,S58-1,0)</f>
        <v>0</v>
      </c>
      <c r="C58" s="25">
        <f ca="1">OFFSET(参加申込用紙!C$1,S58,0)</f>
        <v>0</v>
      </c>
      <c r="D58" s="25">
        <f>参加申込用紙!B$7</f>
        <v>0</v>
      </c>
      <c r="E58" s="25">
        <f>参加申込用紙!I$6</f>
        <v>0</v>
      </c>
      <c r="F58" s="25">
        <f ca="1">OFFSET(参加申込用紙!E$1,S58-1,0)</f>
        <v>0</v>
      </c>
      <c r="G58" s="25">
        <f ca="1">OFFSET(参加申込用紙!J$1,S58-1,0)</f>
        <v>0</v>
      </c>
      <c r="H58" s="25" t="str">
        <f ca="1">OFFSET(参加申込用紙!K$1,S58-1,0)&amp;"の部"</f>
        <v>の部</v>
      </c>
      <c r="I58" s="25" t="str">
        <f t="shared" ca="1" si="15"/>
        <v/>
      </c>
      <c r="J58" t="str">
        <f ca="1">IF($I58="","",COUNTIF($I$4:$I58,2))</f>
        <v/>
      </c>
      <c r="K58" t="str">
        <f ca="1">IF($I58="","",COUNTIF($I$4:$I58,3))</f>
        <v/>
      </c>
      <c r="L58" t="str">
        <f ca="1">IF($I58="","",COUNTIF($I$4:$I58,4))</f>
        <v/>
      </c>
      <c r="M58" t="str">
        <f ca="1">IF($I58="","",COUNTIF($I$4:$I58,5))</f>
        <v/>
      </c>
      <c r="N58" t="str">
        <f ca="1">IF($I58="","",COUNTIF($I$4:$I58,6))</f>
        <v/>
      </c>
      <c r="O58" t="str">
        <f ca="1">IF($I58="","",COUNTIF($I$4:$I58,7))</f>
        <v/>
      </c>
      <c r="P58" t="str">
        <f ca="1">IF($I58="","",COUNTIF($I$4:$I58,8))</f>
        <v/>
      </c>
      <c r="Q58" t="str">
        <f ca="1">IF($I58="","",COUNTIF($I$4:$I58,9))</f>
        <v/>
      </c>
      <c r="R58" t="str">
        <f t="shared" ca="1" si="4"/>
        <v/>
      </c>
      <c r="S58" s="25">
        <f t="shared" si="19"/>
        <v>201</v>
      </c>
      <c r="Z58" s="55" t="str">
        <f t="shared" ca="1" si="17"/>
        <v/>
      </c>
      <c r="AA58" s="17" t="str">
        <f t="shared" ca="1" si="5"/>
        <v/>
      </c>
      <c r="AB58" s="17">
        <f t="shared" ca="1" si="6"/>
        <v>0</v>
      </c>
      <c r="AD58" s="17">
        <f t="shared" ca="1" si="7"/>
        <v>0</v>
      </c>
      <c r="AF58" s="17">
        <f t="shared" si="8"/>
        <v>0</v>
      </c>
      <c r="AG58" s="17">
        <f t="shared" si="9"/>
        <v>0</v>
      </c>
      <c r="AI58" s="17">
        <f t="shared" ca="1" si="10"/>
        <v>0</v>
      </c>
      <c r="AJ58" s="17">
        <f t="shared" ca="1" si="11"/>
        <v>0</v>
      </c>
      <c r="AK58" s="17" t="str">
        <f ca="1">OFFSET(参加申込用紙!M$1,S58-1,0)</f>
        <v xml:space="preserve"> 平成</v>
      </c>
      <c r="AL58" s="17">
        <f ca="1">OFFSET(参加申込用紙!M$1,S58,0)</f>
        <v>0</v>
      </c>
      <c r="AM58" s="17">
        <f ca="1">OFFSET(参加申込用紙!O$1,S58,0)</f>
        <v>0</v>
      </c>
      <c r="AN58" s="17">
        <f ca="1">OFFSET(参加申込用紙!Q$1,S58,0)</f>
        <v>0</v>
      </c>
    </row>
    <row r="59" spans="1:40" x14ac:dyDescent="0.2">
      <c r="A59" s="70" t="str">
        <f t="shared" ca="1" si="3"/>
        <v/>
      </c>
      <c r="B59" s="25">
        <f ca="1">OFFSET(参加申込用紙!C$1,S59-1,0)</f>
        <v>0</v>
      </c>
      <c r="C59" s="25">
        <f ca="1">OFFSET(参加申込用紙!C$1,S59,0)</f>
        <v>0</v>
      </c>
      <c r="D59" s="25">
        <f>参加申込用紙!B$7</f>
        <v>0</v>
      </c>
      <c r="E59" s="25">
        <f>参加申込用紙!I$6</f>
        <v>0</v>
      </c>
      <c r="F59" s="25">
        <f ca="1">OFFSET(参加申込用紙!E$1,S59-1,0)</f>
        <v>0</v>
      </c>
      <c r="G59" s="25">
        <f ca="1">OFFSET(参加申込用紙!J$1,S59-1,0)</f>
        <v>0</v>
      </c>
      <c r="H59" s="25" t="str">
        <f ca="1">OFFSET(参加申込用紙!K$1,S59-1,0)&amp;"の部"</f>
        <v>の部</v>
      </c>
      <c r="I59" s="25" t="str">
        <f t="shared" ca="1" si="15"/>
        <v/>
      </c>
      <c r="J59" t="str">
        <f ca="1">IF($I59="","",COUNTIF($I$4:$I59,2))</f>
        <v/>
      </c>
      <c r="K59" t="str">
        <f ca="1">IF($I59="","",COUNTIF($I$4:$I59,3))</f>
        <v/>
      </c>
      <c r="L59" t="str">
        <f ca="1">IF($I59="","",COUNTIF($I$4:$I59,4))</f>
        <v/>
      </c>
      <c r="M59" t="str">
        <f ca="1">IF($I59="","",COUNTIF($I$4:$I59,5))</f>
        <v/>
      </c>
      <c r="N59" t="str">
        <f ca="1">IF($I59="","",COUNTIF($I$4:$I59,6))</f>
        <v/>
      </c>
      <c r="O59" t="str">
        <f ca="1">IF($I59="","",COUNTIF($I$4:$I59,7))</f>
        <v/>
      </c>
      <c r="P59" t="str">
        <f ca="1">IF($I59="","",COUNTIF($I$4:$I59,8))</f>
        <v/>
      </c>
      <c r="Q59" t="str">
        <f ca="1">IF($I59="","",COUNTIF($I$4:$I59,9))</f>
        <v/>
      </c>
      <c r="R59" t="str">
        <f t="shared" ca="1" si="4"/>
        <v/>
      </c>
      <c r="S59" s="25">
        <f t="shared" si="19"/>
        <v>203</v>
      </c>
      <c r="Z59" s="55" t="str">
        <f t="shared" ca="1" si="17"/>
        <v/>
      </c>
      <c r="AA59" s="17" t="str">
        <f t="shared" ca="1" si="5"/>
        <v/>
      </c>
      <c r="AB59" s="17">
        <f t="shared" ca="1" si="6"/>
        <v>0</v>
      </c>
      <c r="AD59" s="17">
        <f t="shared" ca="1" si="7"/>
        <v>0</v>
      </c>
      <c r="AF59" s="17">
        <f t="shared" si="8"/>
        <v>0</v>
      </c>
      <c r="AG59" s="17">
        <f t="shared" si="9"/>
        <v>0</v>
      </c>
      <c r="AI59" s="17">
        <f t="shared" ca="1" si="10"/>
        <v>0</v>
      </c>
      <c r="AJ59" s="17">
        <f t="shared" ca="1" si="11"/>
        <v>0</v>
      </c>
      <c r="AK59" s="17" t="str">
        <f ca="1">OFFSET(参加申込用紙!M$1,S59-1,0)</f>
        <v xml:space="preserve"> 平成</v>
      </c>
      <c r="AL59" s="17">
        <f ca="1">OFFSET(参加申込用紙!M$1,S59,0)</f>
        <v>0</v>
      </c>
      <c r="AM59" s="17">
        <f ca="1">OFFSET(参加申込用紙!O$1,S59,0)</f>
        <v>0</v>
      </c>
      <c r="AN59" s="17">
        <f ca="1">OFFSET(参加申込用紙!Q$1,S59,0)</f>
        <v>0</v>
      </c>
    </row>
    <row r="60" spans="1:40" x14ac:dyDescent="0.2">
      <c r="A60" s="70" t="str">
        <f t="shared" ca="1" si="3"/>
        <v/>
      </c>
      <c r="B60" s="25">
        <f ca="1">OFFSET(参加申込用紙!C$1,S60-1,0)</f>
        <v>0</v>
      </c>
      <c r="C60" s="25">
        <f ca="1">OFFSET(参加申込用紙!C$1,S60,0)</f>
        <v>0</v>
      </c>
      <c r="D60" s="25">
        <f>参加申込用紙!B$7</f>
        <v>0</v>
      </c>
      <c r="E60" s="25">
        <f>参加申込用紙!I$6</f>
        <v>0</v>
      </c>
      <c r="F60" s="25">
        <f ca="1">OFFSET(参加申込用紙!E$1,S60-1,0)</f>
        <v>0</v>
      </c>
      <c r="G60" s="25">
        <f ca="1">OFFSET(参加申込用紙!J$1,S60-1,0)</f>
        <v>0</v>
      </c>
      <c r="H60" s="25" t="str">
        <f ca="1">OFFSET(参加申込用紙!K$1,S60-1,0)&amp;"の部"</f>
        <v>の部</v>
      </c>
      <c r="I60" s="25" t="str">
        <f t="shared" ca="1" si="15"/>
        <v/>
      </c>
      <c r="J60" t="str">
        <f ca="1">IF($I60="","",COUNTIF($I$4:$I60,2))</f>
        <v/>
      </c>
      <c r="K60" t="str">
        <f ca="1">IF($I60="","",COUNTIF($I$4:$I60,3))</f>
        <v/>
      </c>
      <c r="L60" t="str">
        <f ca="1">IF($I60="","",COUNTIF($I$4:$I60,4))</f>
        <v/>
      </c>
      <c r="M60" t="str">
        <f ca="1">IF($I60="","",COUNTIF($I$4:$I60,5))</f>
        <v/>
      </c>
      <c r="N60" t="str">
        <f ca="1">IF($I60="","",COUNTIF($I$4:$I60,6))</f>
        <v/>
      </c>
      <c r="O60" t="str">
        <f ca="1">IF($I60="","",COUNTIF($I$4:$I60,7))</f>
        <v/>
      </c>
      <c r="P60" t="str">
        <f ca="1">IF($I60="","",COUNTIF($I$4:$I60,8))</f>
        <v/>
      </c>
      <c r="Q60" t="str">
        <f ca="1">IF($I60="","",COUNTIF($I$4:$I60,9))</f>
        <v/>
      </c>
      <c r="R60" t="str">
        <f t="shared" ca="1" si="4"/>
        <v/>
      </c>
      <c r="S60" s="25">
        <f t="shared" si="19"/>
        <v>205</v>
      </c>
      <c r="Z60" s="55" t="str">
        <f t="shared" ca="1" si="17"/>
        <v/>
      </c>
      <c r="AA60" s="17" t="str">
        <f t="shared" ca="1" si="5"/>
        <v/>
      </c>
      <c r="AB60" s="17">
        <f t="shared" ca="1" si="6"/>
        <v>0</v>
      </c>
      <c r="AD60" s="17">
        <f t="shared" ca="1" si="7"/>
        <v>0</v>
      </c>
      <c r="AF60" s="17">
        <f t="shared" si="8"/>
        <v>0</v>
      </c>
      <c r="AG60" s="17">
        <f t="shared" si="9"/>
        <v>0</v>
      </c>
      <c r="AI60" s="17">
        <f t="shared" ca="1" si="10"/>
        <v>0</v>
      </c>
      <c r="AJ60" s="17">
        <f t="shared" ca="1" si="11"/>
        <v>0</v>
      </c>
      <c r="AK60" s="17" t="str">
        <f ca="1">OFFSET(参加申込用紙!M$1,S60-1,0)</f>
        <v xml:space="preserve"> 平成</v>
      </c>
      <c r="AL60" s="17">
        <f ca="1">OFFSET(参加申込用紙!M$1,S60,0)</f>
        <v>0</v>
      </c>
      <c r="AM60" s="17">
        <f ca="1">OFFSET(参加申込用紙!O$1,S60,0)</f>
        <v>0</v>
      </c>
      <c r="AN60" s="17">
        <f ca="1">OFFSET(参加申込用紙!Q$1,S60,0)</f>
        <v>0</v>
      </c>
    </row>
    <row r="61" spans="1:40" x14ac:dyDescent="0.2">
      <c r="A61" s="70" t="str">
        <f t="shared" ca="1" si="3"/>
        <v/>
      </c>
      <c r="B61" s="25">
        <f ca="1">OFFSET(参加申込用紙!C$1,S61-1,0)</f>
        <v>0</v>
      </c>
      <c r="C61" s="25">
        <f ca="1">OFFSET(参加申込用紙!C$1,S61,0)</f>
        <v>0</v>
      </c>
      <c r="D61" s="25">
        <f>参加申込用紙!B$7</f>
        <v>0</v>
      </c>
      <c r="E61" s="25">
        <f>参加申込用紙!I$6</f>
        <v>0</v>
      </c>
      <c r="F61" s="25">
        <f ca="1">OFFSET(参加申込用紙!E$1,S61-1,0)</f>
        <v>0</v>
      </c>
      <c r="G61" s="25">
        <f ca="1">OFFSET(参加申込用紙!J$1,S61-1,0)</f>
        <v>0</v>
      </c>
      <c r="H61" s="25" t="str">
        <f ca="1">OFFSET(参加申込用紙!K$1,S61-1,0)&amp;"の部"</f>
        <v>の部</v>
      </c>
      <c r="I61" s="25" t="str">
        <f t="shared" ca="1" si="15"/>
        <v/>
      </c>
      <c r="J61" t="str">
        <f ca="1">IF($I61="","",COUNTIF($I$4:$I61,2))</f>
        <v/>
      </c>
      <c r="K61" t="str">
        <f ca="1">IF($I61="","",COUNTIF($I$4:$I61,3))</f>
        <v/>
      </c>
      <c r="L61" t="str">
        <f ca="1">IF($I61="","",COUNTIF($I$4:$I61,4))</f>
        <v/>
      </c>
      <c r="M61" t="str">
        <f ca="1">IF($I61="","",COUNTIF($I$4:$I61,5))</f>
        <v/>
      </c>
      <c r="N61" t="str">
        <f ca="1">IF($I61="","",COUNTIF($I$4:$I61,6))</f>
        <v/>
      </c>
      <c r="O61" t="str">
        <f ca="1">IF($I61="","",COUNTIF($I$4:$I61,7))</f>
        <v/>
      </c>
      <c r="P61" t="str">
        <f ca="1">IF($I61="","",COUNTIF($I$4:$I61,8))</f>
        <v/>
      </c>
      <c r="Q61" t="str">
        <f ca="1">IF($I61="","",COUNTIF($I$4:$I61,9))</f>
        <v/>
      </c>
      <c r="R61" t="str">
        <f t="shared" ca="1" si="4"/>
        <v/>
      </c>
      <c r="S61" s="25">
        <f t="shared" si="19"/>
        <v>207</v>
      </c>
      <c r="Z61" s="55" t="str">
        <f t="shared" ca="1" si="17"/>
        <v/>
      </c>
      <c r="AA61" s="17" t="str">
        <f t="shared" ca="1" si="5"/>
        <v/>
      </c>
      <c r="AB61" s="17">
        <f t="shared" ca="1" si="6"/>
        <v>0</v>
      </c>
      <c r="AD61" s="17">
        <f t="shared" ca="1" si="7"/>
        <v>0</v>
      </c>
      <c r="AF61" s="17">
        <f t="shared" si="8"/>
        <v>0</v>
      </c>
      <c r="AG61" s="17">
        <f t="shared" si="9"/>
        <v>0</v>
      </c>
      <c r="AI61" s="17">
        <f t="shared" ca="1" si="10"/>
        <v>0</v>
      </c>
      <c r="AJ61" s="17">
        <f t="shared" ca="1" si="11"/>
        <v>0</v>
      </c>
      <c r="AK61" s="17" t="str">
        <f ca="1">OFFSET(参加申込用紙!M$1,S61-1,0)</f>
        <v xml:space="preserve"> 平成</v>
      </c>
      <c r="AL61" s="17">
        <f ca="1">OFFSET(参加申込用紙!M$1,S61,0)</f>
        <v>0</v>
      </c>
      <c r="AM61" s="17">
        <f ca="1">OFFSET(参加申込用紙!O$1,S61,0)</f>
        <v>0</v>
      </c>
      <c r="AN61" s="17">
        <f ca="1">OFFSET(参加申込用紙!Q$1,S61,0)</f>
        <v>0</v>
      </c>
    </row>
    <row r="62" spans="1:40" x14ac:dyDescent="0.2">
      <c r="A62" s="70" t="str">
        <f t="shared" ca="1" si="3"/>
        <v/>
      </c>
      <c r="B62" s="25">
        <f ca="1">OFFSET(参加申込用紙!C$1,S62-1,0)</f>
        <v>0</v>
      </c>
      <c r="C62" s="25">
        <f ca="1">OFFSET(参加申込用紙!C$1,S62,0)</f>
        <v>0</v>
      </c>
      <c r="D62" s="25">
        <f>参加申込用紙!B$7</f>
        <v>0</v>
      </c>
      <c r="E62" s="25">
        <f>参加申込用紙!I$6</f>
        <v>0</v>
      </c>
      <c r="F62" s="25">
        <f ca="1">OFFSET(参加申込用紙!E$1,S62-1,0)</f>
        <v>0</v>
      </c>
      <c r="G62" s="25">
        <f ca="1">OFFSET(参加申込用紙!J$1,S62-1,0)</f>
        <v>0</v>
      </c>
      <c r="H62" s="25" t="str">
        <f ca="1">OFFSET(参加申込用紙!K$1,S62-1,0)&amp;"の部"</f>
        <v>の部</v>
      </c>
      <c r="I62" s="25" t="str">
        <f t="shared" ca="1" si="15"/>
        <v/>
      </c>
      <c r="J62" t="str">
        <f ca="1">IF($I62="","",COUNTIF($I$4:$I62,2))</f>
        <v/>
      </c>
      <c r="K62" t="str">
        <f ca="1">IF($I62="","",COUNTIF($I$4:$I62,3))</f>
        <v/>
      </c>
      <c r="L62" t="str">
        <f ca="1">IF($I62="","",COUNTIF($I$4:$I62,4))</f>
        <v/>
      </c>
      <c r="M62" t="str">
        <f ca="1">IF($I62="","",COUNTIF($I$4:$I62,5))</f>
        <v/>
      </c>
      <c r="N62" t="str">
        <f ca="1">IF($I62="","",COUNTIF($I$4:$I62,6))</f>
        <v/>
      </c>
      <c r="O62" t="str">
        <f ca="1">IF($I62="","",COUNTIF($I$4:$I62,7))</f>
        <v/>
      </c>
      <c r="P62" t="str">
        <f ca="1">IF($I62="","",COUNTIF($I$4:$I62,8))</f>
        <v/>
      </c>
      <c r="Q62" t="str">
        <f ca="1">IF($I62="","",COUNTIF($I$4:$I62,9))</f>
        <v/>
      </c>
      <c r="R62" t="str">
        <f t="shared" ca="1" si="4"/>
        <v/>
      </c>
      <c r="S62" s="25">
        <f t="shared" si="19"/>
        <v>209</v>
      </c>
      <c r="Z62" s="55" t="str">
        <f t="shared" ca="1" si="17"/>
        <v/>
      </c>
      <c r="AA62" s="17" t="str">
        <f t="shared" ca="1" si="5"/>
        <v/>
      </c>
      <c r="AB62" s="17">
        <f t="shared" ca="1" si="6"/>
        <v>0</v>
      </c>
      <c r="AD62" s="17">
        <f t="shared" ca="1" si="7"/>
        <v>0</v>
      </c>
      <c r="AF62" s="17">
        <f t="shared" si="8"/>
        <v>0</v>
      </c>
      <c r="AG62" s="17">
        <f t="shared" si="9"/>
        <v>0</v>
      </c>
      <c r="AI62" s="17">
        <f t="shared" ca="1" si="10"/>
        <v>0</v>
      </c>
      <c r="AJ62" s="17">
        <f t="shared" ca="1" si="11"/>
        <v>0</v>
      </c>
      <c r="AK62" s="17" t="str">
        <f ca="1">OFFSET(参加申込用紙!M$1,S62-1,0)</f>
        <v xml:space="preserve"> 平成</v>
      </c>
      <c r="AL62" s="17">
        <f ca="1">OFFSET(参加申込用紙!M$1,S62,0)</f>
        <v>0</v>
      </c>
      <c r="AM62" s="17">
        <f ca="1">OFFSET(参加申込用紙!O$1,S62,0)</f>
        <v>0</v>
      </c>
      <c r="AN62" s="17">
        <f ca="1">OFFSET(参加申込用紙!Q$1,S62,0)</f>
        <v>0</v>
      </c>
    </row>
    <row r="63" spans="1:40" x14ac:dyDescent="0.2">
      <c r="A63" s="70" t="str">
        <f t="shared" ca="1" si="3"/>
        <v/>
      </c>
      <c r="B63" s="25">
        <f ca="1">OFFSET(参加申込用紙!C$1,S63-1,0)</f>
        <v>0</v>
      </c>
      <c r="C63" s="25">
        <f ca="1">OFFSET(参加申込用紙!C$1,S63,0)</f>
        <v>0</v>
      </c>
      <c r="D63" s="25">
        <f>参加申込用紙!B$7</f>
        <v>0</v>
      </c>
      <c r="E63" s="25">
        <f>参加申込用紙!I$6</f>
        <v>0</v>
      </c>
      <c r="F63" s="25">
        <f ca="1">OFFSET(参加申込用紙!E$1,S63-1,0)</f>
        <v>0</v>
      </c>
      <c r="G63" s="25">
        <f ca="1">OFFSET(参加申込用紙!J$1,S63-1,0)</f>
        <v>0</v>
      </c>
      <c r="H63" s="25" t="str">
        <f ca="1">OFFSET(参加申込用紙!K$1,S63-1,0)&amp;"の部"</f>
        <v>の部</v>
      </c>
      <c r="I63" s="25" t="str">
        <f t="shared" ca="1" si="15"/>
        <v/>
      </c>
      <c r="J63" t="str">
        <f ca="1">IF($I63="","",COUNTIF($I$4:$I63,2))</f>
        <v/>
      </c>
      <c r="K63" t="str">
        <f ca="1">IF($I63="","",COUNTIF($I$4:$I63,3))</f>
        <v/>
      </c>
      <c r="L63" t="str">
        <f ca="1">IF($I63="","",COUNTIF($I$4:$I63,4))</f>
        <v/>
      </c>
      <c r="M63" t="str">
        <f ca="1">IF($I63="","",COUNTIF($I$4:$I63,5))</f>
        <v/>
      </c>
      <c r="N63" t="str">
        <f ca="1">IF($I63="","",COUNTIF($I$4:$I63,6))</f>
        <v/>
      </c>
      <c r="O63" t="str">
        <f ca="1">IF($I63="","",COUNTIF($I$4:$I63,7))</f>
        <v/>
      </c>
      <c r="P63" t="str">
        <f ca="1">IF($I63="","",COUNTIF($I$4:$I63,8))</f>
        <v/>
      </c>
      <c r="Q63" t="str">
        <f ca="1">IF($I63="","",COUNTIF($I$4:$I63,9))</f>
        <v/>
      </c>
      <c r="R63" t="str">
        <f t="shared" ca="1" si="4"/>
        <v/>
      </c>
      <c r="S63" s="25">
        <f t="shared" si="19"/>
        <v>211</v>
      </c>
      <c r="Z63" s="55" t="str">
        <f t="shared" ca="1" si="17"/>
        <v/>
      </c>
      <c r="AA63" s="17" t="str">
        <f t="shared" ca="1" si="5"/>
        <v/>
      </c>
      <c r="AB63" s="17">
        <f t="shared" ca="1" si="6"/>
        <v>0</v>
      </c>
      <c r="AD63" s="17">
        <f t="shared" ca="1" si="7"/>
        <v>0</v>
      </c>
      <c r="AF63" s="17">
        <f t="shared" si="8"/>
        <v>0</v>
      </c>
      <c r="AG63" s="17">
        <f t="shared" si="9"/>
        <v>0</v>
      </c>
      <c r="AI63" s="17">
        <f t="shared" ca="1" si="10"/>
        <v>0</v>
      </c>
      <c r="AJ63" s="17">
        <f t="shared" ca="1" si="11"/>
        <v>0</v>
      </c>
      <c r="AK63" s="17" t="str">
        <f ca="1">OFFSET(参加申込用紙!M$1,S63-1,0)</f>
        <v xml:space="preserve"> 平成</v>
      </c>
      <c r="AL63" s="17">
        <f ca="1">OFFSET(参加申込用紙!M$1,S63,0)</f>
        <v>0</v>
      </c>
      <c r="AM63" s="17">
        <f ca="1">OFFSET(参加申込用紙!O$1,S63,0)</f>
        <v>0</v>
      </c>
      <c r="AN63" s="17">
        <f ca="1">OFFSET(参加申込用紙!Q$1,S63,0)</f>
        <v>0</v>
      </c>
    </row>
    <row r="64" spans="1:40" x14ac:dyDescent="0.2">
      <c r="A64" s="70" t="str">
        <f t="shared" ca="1" si="3"/>
        <v/>
      </c>
      <c r="B64" s="24">
        <f ca="1">OFFSET(参加申込用紙!C$1,S64-1,0)</f>
        <v>0</v>
      </c>
      <c r="C64" s="24">
        <f ca="1">OFFSET(参加申込用紙!C$1,S64,0)</f>
        <v>0</v>
      </c>
      <c r="D64" s="24">
        <f>参加申込用紙!B$7</f>
        <v>0</v>
      </c>
      <c r="E64" s="24">
        <f>参加申込用紙!I$6</f>
        <v>0</v>
      </c>
      <c r="F64" s="24">
        <f ca="1">OFFSET(参加申込用紙!E$1,S64-1,0)</f>
        <v>0</v>
      </c>
      <c r="G64" s="24">
        <f ca="1">OFFSET(参加申込用紙!J$1,S64-1,0)</f>
        <v>0</v>
      </c>
      <c r="H64" s="24" t="str">
        <f ca="1">OFFSET(参加申込用紙!K$1,S64-1,0)&amp;"の部"</f>
        <v>の部</v>
      </c>
      <c r="I64" s="24" t="str">
        <f t="shared" ca="1" si="15"/>
        <v/>
      </c>
      <c r="J64" t="str">
        <f ca="1">IF($I64="","",COUNTIF($I$4:$I64,2))</f>
        <v/>
      </c>
      <c r="K64" t="str">
        <f ca="1">IF($I64="","",COUNTIF($I$4:$I64,3))</f>
        <v/>
      </c>
      <c r="L64" t="str">
        <f ca="1">IF($I64="","",COUNTIF($I$4:$I64,4))</f>
        <v/>
      </c>
      <c r="M64" t="str">
        <f ca="1">IF($I64="","",COUNTIF($I$4:$I64,5))</f>
        <v/>
      </c>
      <c r="N64" t="str">
        <f ca="1">IF($I64="","",COUNTIF($I$4:$I64,6))</f>
        <v/>
      </c>
      <c r="O64" t="str">
        <f ca="1">IF($I64="","",COUNTIF($I$4:$I64,7))</f>
        <v/>
      </c>
      <c r="P64" t="str">
        <f ca="1">IF($I64="","",COUNTIF($I$4:$I64,8))</f>
        <v/>
      </c>
      <c r="Q64" t="str">
        <f ca="1">IF($I64="","",COUNTIF($I$4:$I64,9))</f>
        <v/>
      </c>
      <c r="R64" t="str">
        <f t="shared" ca="1" si="4"/>
        <v/>
      </c>
      <c r="S64" s="30">
        <v>227</v>
      </c>
      <c r="Z64" s="55" t="str">
        <f t="shared" ca="1" si="17"/>
        <v/>
      </c>
      <c r="AA64" s="17" t="str">
        <f t="shared" ca="1" si="5"/>
        <v/>
      </c>
      <c r="AB64" s="17">
        <f t="shared" ca="1" si="6"/>
        <v>0</v>
      </c>
      <c r="AD64" s="17">
        <f t="shared" ca="1" si="7"/>
        <v>0</v>
      </c>
      <c r="AF64" s="17">
        <f t="shared" si="8"/>
        <v>0</v>
      </c>
      <c r="AG64" s="17">
        <f t="shared" si="9"/>
        <v>0</v>
      </c>
      <c r="AI64" s="17">
        <f t="shared" ca="1" si="10"/>
        <v>0</v>
      </c>
      <c r="AJ64" s="17">
        <f t="shared" ca="1" si="11"/>
        <v>0</v>
      </c>
      <c r="AK64" s="17" t="str">
        <f ca="1">OFFSET(参加申込用紙!M$1,S64-1,0)</f>
        <v xml:space="preserve"> 平成</v>
      </c>
      <c r="AL64" s="17">
        <f ca="1">OFFSET(参加申込用紙!M$1,S64,0)</f>
        <v>0</v>
      </c>
      <c r="AM64" s="17">
        <f ca="1">OFFSET(参加申込用紙!O$1,S64,0)</f>
        <v>0</v>
      </c>
      <c r="AN64" s="17">
        <f ca="1">OFFSET(参加申込用紙!Q$1,S64,0)</f>
        <v>0</v>
      </c>
    </row>
    <row r="65" spans="1:40" x14ac:dyDescent="0.2">
      <c r="A65" s="70" t="str">
        <f t="shared" ca="1" si="3"/>
        <v/>
      </c>
      <c r="B65" s="24">
        <f ca="1">OFFSET(参加申込用紙!C$1,S65-1,0)</f>
        <v>0</v>
      </c>
      <c r="C65" s="24">
        <f ca="1">OFFSET(参加申込用紙!C$1,S65,0)</f>
        <v>0</v>
      </c>
      <c r="D65" s="24">
        <f>参加申込用紙!B$7</f>
        <v>0</v>
      </c>
      <c r="E65" s="24">
        <f>参加申込用紙!I$6</f>
        <v>0</v>
      </c>
      <c r="F65" s="24">
        <f ca="1">OFFSET(参加申込用紙!E$1,S65-1,0)</f>
        <v>0</v>
      </c>
      <c r="G65" s="24">
        <f ca="1">OFFSET(参加申込用紙!J$1,S65-1,0)</f>
        <v>0</v>
      </c>
      <c r="H65" s="24" t="str">
        <f ca="1">OFFSET(参加申込用紙!K$1,S65-1,0)&amp;"の部"</f>
        <v>の部</v>
      </c>
      <c r="I65" s="24" t="str">
        <f t="shared" ca="1" si="15"/>
        <v/>
      </c>
      <c r="J65" t="str">
        <f ca="1">IF($I65="","",COUNTIF($I$4:$I65,2))</f>
        <v/>
      </c>
      <c r="K65" t="str">
        <f ca="1">IF($I65="","",COUNTIF($I$4:$I65,3))</f>
        <v/>
      </c>
      <c r="L65" t="str">
        <f ca="1">IF($I65="","",COUNTIF($I$4:$I65,4))</f>
        <v/>
      </c>
      <c r="M65" t="str">
        <f ca="1">IF($I65="","",COUNTIF($I$4:$I65,5))</f>
        <v/>
      </c>
      <c r="N65" t="str">
        <f ca="1">IF($I65="","",COUNTIF($I$4:$I65,6))</f>
        <v/>
      </c>
      <c r="O65" t="str">
        <f ca="1">IF($I65="","",COUNTIF($I$4:$I65,7))</f>
        <v/>
      </c>
      <c r="P65" t="str">
        <f ca="1">IF($I65="","",COUNTIF($I$4:$I65,8))</f>
        <v/>
      </c>
      <c r="Q65" t="str">
        <f ca="1">IF($I65="","",COUNTIF($I$4:$I65,9))</f>
        <v/>
      </c>
      <c r="R65" t="str">
        <f t="shared" ca="1" si="4"/>
        <v/>
      </c>
      <c r="S65" s="24">
        <f>S64+2</f>
        <v>229</v>
      </c>
      <c r="Z65" s="55" t="str">
        <f t="shared" ca="1" si="17"/>
        <v/>
      </c>
      <c r="AA65" s="17" t="str">
        <f t="shared" ca="1" si="5"/>
        <v/>
      </c>
      <c r="AB65" s="17">
        <f t="shared" ca="1" si="6"/>
        <v>0</v>
      </c>
      <c r="AD65" s="17">
        <f t="shared" ca="1" si="7"/>
        <v>0</v>
      </c>
      <c r="AF65" s="17">
        <f t="shared" si="8"/>
        <v>0</v>
      </c>
      <c r="AG65" s="17">
        <f t="shared" si="9"/>
        <v>0</v>
      </c>
      <c r="AI65" s="17">
        <f t="shared" ca="1" si="10"/>
        <v>0</v>
      </c>
      <c r="AJ65" s="17">
        <f t="shared" ca="1" si="11"/>
        <v>0</v>
      </c>
      <c r="AK65" s="17" t="str">
        <f ca="1">OFFSET(参加申込用紙!M$1,S65-1,0)</f>
        <v xml:space="preserve"> 平成</v>
      </c>
      <c r="AL65" s="17">
        <f ca="1">OFFSET(参加申込用紙!M$1,S65,0)</f>
        <v>0</v>
      </c>
      <c r="AM65" s="17">
        <f ca="1">OFFSET(参加申込用紙!O$1,S65,0)</f>
        <v>0</v>
      </c>
      <c r="AN65" s="17">
        <f ca="1">OFFSET(参加申込用紙!Q$1,S65,0)</f>
        <v>0</v>
      </c>
    </row>
    <row r="66" spans="1:40" x14ac:dyDescent="0.2">
      <c r="A66" s="70" t="str">
        <f t="shared" ca="1" si="3"/>
        <v/>
      </c>
      <c r="B66" s="24">
        <f ca="1">OFFSET(参加申込用紙!C$1,S66-1,0)</f>
        <v>0</v>
      </c>
      <c r="C66" s="24">
        <f ca="1">OFFSET(参加申込用紙!C$1,S66,0)</f>
        <v>0</v>
      </c>
      <c r="D66" s="24">
        <f>参加申込用紙!B$7</f>
        <v>0</v>
      </c>
      <c r="E66" s="24">
        <f>参加申込用紙!I$6</f>
        <v>0</v>
      </c>
      <c r="F66" s="24">
        <f ca="1">OFFSET(参加申込用紙!E$1,S66-1,0)</f>
        <v>0</v>
      </c>
      <c r="G66" s="24">
        <f ca="1">OFFSET(参加申込用紙!J$1,S66-1,0)</f>
        <v>0</v>
      </c>
      <c r="H66" s="24" t="str">
        <f ca="1">OFFSET(参加申込用紙!K$1,S66-1,0)&amp;"の部"</f>
        <v>の部</v>
      </c>
      <c r="I66" s="24" t="str">
        <f t="shared" ca="1" si="15"/>
        <v/>
      </c>
      <c r="J66" t="str">
        <f ca="1">IF($I66="","",COUNTIF($I$4:$I66,2))</f>
        <v/>
      </c>
      <c r="K66" t="str">
        <f ca="1">IF($I66="","",COUNTIF($I$4:$I66,3))</f>
        <v/>
      </c>
      <c r="L66" t="str">
        <f ca="1">IF($I66="","",COUNTIF($I$4:$I66,4))</f>
        <v/>
      </c>
      <c r="M66" t="str">
        <f ca="1">IF($I66="","",COUNTIF($I$4:$I66,5))</f>
        <v/>
      </c>
      <c r="N66" t="str">
        <f ca="1">IF($I66="","",COUNTIF($I$4:$I66,6))</f>
        <v/>
      </c>
      <c r="O66" t="str">
        <f ca="1">IF($I66="","",COUNTIF($I$4:$I66,7))</f>
        <v/>
      </c>
      <c r="P66" t="str">
        <f ca="1">IF($I66="","",COUNTIF($I$4:$I66,8))</f>
        <v/>
      </c>
      <c r="Q66" t="str">
        <f ca="1">IF($I66="","",COUNTIF($I$4:$I66,9))</f>
        <v/>
      </c>
      <c r="R66" t="str">
        <f t="shared" ca="1" si="4"/>
        <v/>
      </c>
      <c r="S66" s="24">
        <f t="shared" ref="S66:S73" si="20">S65+2</f>
        <v>231</v>
      </c>
      <c r="Z66" s="55" t="str">
        <f t="shared" ca="1" si="17"/>
        <v/>
      </c>
      <c r="AA66" s="17" t="str">
        <f t="shared" ca="1" si="5"/>
        <v/>
      </c>
      <c r="AB66" s="17">
        <f t="shared" ca="1" si="6"/>
        <v>0</v>
      </c>
      <c r="AD66" s="17">
        <f t="shared" ca="1" si="7"/>
        <v>0</v>
      </c>
      <c r="AF66" s="17">
        <f t="shared" si="8"/>
        <v>0</v>
      </c>
      <c r="AG66" s="17">
        <f t="shared" si="9"/>
        <v>0</v>
      </c>
      <c r="AI66" s="17">
        <f t="shared" ca="1" si="10"/>
        <v>0</v>
      </c>
      <c r="AJ66" s="17">
        <f t="shared" ca="1" si="11"/>
        <v>0</v>
      </c>
      <c r="AK66" s="17" t="str">
        <f ca="1">OFFSET(参加申込用紙!M$1,S66-1,0)</f>
        <v xml:space="preserve"> 平成</v>
      </c>
      <c r="AL66" s="17">
        <f ca="1">OFFSET(参加申込用紙!M$1,S66,0)</f>
        <v>0</v>
      </c>
      <c r="AM66" s="17">
        <f ca="1">OFFSET(参加申込用紙!O$1,S66,0)</f>
        <v>0</v>
      </c>
      <c r="AN66" s="17">
        <f ca="1">OFFSET(参加申込用紙!Q$1,S66,0)</f>
        <v>0</v>
      </c>
    </row>
    <row r="67" spans="1:40" x14ac:dyDescent="0.2">
      <c r="A67" s="70" t="str">
        <f t="shared" ca="1" si="3"/>
        <v/>
      </c>
      <c r="B67" s="24">
        <f ca="1">OFFSET(参加申込用紙!C$1,S67-1,0)</f>
        <v>0</v>
      </c>
      <c r="C67" s="24">
        <f ca="1">OFFSET(参加申込用紙!C$1,S67,0)</f>
        <v>0</v>
      </c>
      <c r="D67" s="24">
        <f>参加申込用紙!B$7</f>
        <v>0</v>
      </c>
      <c r="E67" s="24">
        <f>参加申込用紙!I$6</f>
        <v>0</v>
      </c>
      <c r="F67" s="24">
        <f ca="1">OFFSET(参加申込用紙!E$1,S67-1,0)</f>
        <v>0</v>
      </c>
      <c r="G67" s="24">
        <f ca="1">OFFSET(参加申込用紙!J$1,S67-1,0)</f>
        <v>0</v>
      </c>
      <c r="H67" s="24" t="str">
        <f ca="1">OFFSET(参加申込用紙!K$1,S67-1,0)&amp;"の部"</f>
        <v>の部</v>
      </c>
      <c r="I67" s="24" t="str">
        <f t="shared" ca="1" si="15"/>
        <v/>
      </c>
      <c r="J67" t="str">
        <f ca="1">IF($I67="","",COUNTIF($I$4:$I67,2))</f>
        <v/>
      </c>
      <c r="K67" t="str">
        <f ca="1">IF($I67="","",COUNTIF($I$4:$I67,3))</f>
        <v/>
      </c>
      <c r="L67" t="str">
        <f ca="1">IF($I67="","",COUNTIF($I$4:$I67,4))</f>
        <v/>
      </c>
      <c r="M67" t="str">
        <f ca="1">IF($I67="","",COUNTIF($I$4:$I67,5))</f>
        <v/>
      </c>
      <c r="N67" t="str">
        <f ca="1">IF($I67="","",COUNTIF($I$4:$I67,6))</f>
        <v/>
      </c>
      <c r="O67" t="str">
        <f ca="1">IF($I67="","",COUNTIF($I$4:$I67,7))</f>
        <v/>
      </c>
      <c r="P67" t="str">
        <f ca="1">IF($I67="","",COUNTIF($I$4:$I67,8))</f>
        <v/>
      </c>
      <c r="Q67" t="str">
        <f ca="1">IF($I67="","",COUNTIF($I$4:$I67,9))</f>
        <v/>
      </c>
      <c r="R67" t="str">
        <f t="shared" ca="1" si="4"/>
        <v/>
      </c>
      <c r="S67" s="24">
        <f t="shared" si="20"/>
        <v>233</v>
      </c>
      <c r="Z67" s="55" t="str">
        <f t="shared" ca="1" si="17"/>
        <v/>
      </c>
      <c r="AA67" s="17" t="str">
        <f t="shared" ca="1" si="5"/>
        <v/>
      </c>
      <c r="AB67" s="17">
        <f t="shared" ca="1" si="6"/>
        <v>0</v>
      </c>
      <c r="AD67" s="17">
        <f t="shared" ca="1" si="7"/>
        <v>0</v>
      </c>
      <c r="AF67" s="17">
        <f t="shared" si="8"/>
        <v>0</v>
      </c>
      <c r="AG67" s="17">
        <f t="shared" si="9"/>
        <v>0</v>
      </c>
      <c r="AI67" s="17">
        <f t="shared" ca="1" si="10"/>
        <v>0</v>
      </c>
      <c r="AJ67" s="17">
        <f t="shared" ca="1" si="11"/>
        <v>0</v>
      </c>
      <c r="AK67" s="17" t="str">
        <f ca="1">OFFSET(参加申込用紙!M$1,S67-1,0)</f>
        <v xml:space="preserve"> 平成</v>
      </c>
      <c r="AL67" s="17">
        <f ca="1">OFFSET(参加申込用紙!M$1,S67,0)</f>
        <v>0</v>
      </c>
      <c r="AM67" s="17">
        <f ca="1">OFFSET(参加申込用紙!O$1,S67,0)</f>
        <v>0</v>
      </c>
      <c r="AN67" s="17">
        <f ca="1">OFFSET(参加申込用紙!Q$1,S67,0)</f>
        <v>0</v>
      </c>
    </row>
    <row r="68" spans="1:40" x14ac:dyDescent="0.2">
      <c r="A68" s="70" t="str">
        <f t="shared" ca="1" si="3"/>
        <v/>
      </c>
      <c r="B68" s="24">
        <f ca="1">OFFSET(参加申込用紙!C$1,S68-1,0)</f>
        <v>0</v>
      </c>
      <c r="C68" s="24">
        <f ca="1">OFFSET(参加申込用紙!C$1,S68,0)</f>
        <v>0</v>
      </c>
      <c r="D68" s="24">
        <f>参加申込用紙!B$7</f>
        <v>0</v>
      </c>
      <c r="E68" s="24">
        <f>参加申込用紙!I$6</f>
        <v>0</v>
      </c>
      <c r="F68" s="24">
        <f ca="1">OFFSET(参加申込用紙!E$1,S68-1,0)</f>
        <v>0</v>
      </c>
      <c r="G68" s="24">
        <f ca="1">OFFSET(参加申込用紙!J$1,S68-1,0)</f>
        <v>0</v>
      </c>
      <c r="H68" s="24" t="str">
        <f ca="1">OFFSET(参加申込用紙!K$1,S68-1,0)&amp;"の部"</f>
        <v>の部</v>
      </c>
      <c r="I68" s="24" t="str">
        <f t="shared" ref="I68:I99" ca="1" si="21">IF(ISNA(VLOOKUP(H68,AP:AQ,2,FALSE)),"",VLOOKUP(H68,AP:AQ,2,FALSE))</f>
        <v/>
      </c>
      <c r="J68" t="str">
        <f ca="1">IF($I68="","",COUNTIF($I$4:$I68,2))</f>
        <v/>
      </c>
      <c r="K68" t="str">
        <f ca="1">IF($I68="","",COUNTIF($I$4:$I68,3))</f>
        <v/>
      </c>
      <c r="L68" t="str">
        <f ca="1">IF($I68="","",COUNTIF($I$4:$I68,4))</f>
        <v/>
      </c>
      <c r="M68" t="str">
        <f ca="1">IF($I68="","",COUNTIF($I$4:$I68,5))</f>
        <v/>
      </c>
      <c r="N68" t="str">
        <f ca="1">IF($I68="","",COUNTIF($I$4:$I68,6))</f>
        <v/>
      </c>
      <c r="O68" t="str">
        <f ca="1">IF($I68="","",COUNTIF($I$4:$I68,7))</f>
        <v/>
      </c>
      <c r="P68" t="str">
        <f ca="1">IF($I68="","",COUNTIF($I$4:$I68,8))</f>
        <v/>
      </c>
      <c r="Q68" t="str">
        <f ca="1">IF($I68="","",COUNTIF($I$4:$I68,9))</f>
        <v/>
      </c>
      <c r="R68" t="str">
        <f t="shared" ca="1" si="4"/>
        <v/>
      </c>
      <c r="S68" s="24">
        <f t="shared" si="20"/>
        <v>235</v>
      </c>
      <c r="Z68" s="55" t="str">
        <f t="shared" ref="Z68:Z103" ca="1" si="22">IF(I68="","",VLOOKUP(I68,AQ:AR,2,FALSE))</f>
        <v/>
      </c>
      <c r="AA68" s="17" t="str">
        <f t="shared" ca="1" si="5"/>
        <v/>
      </c>
      <c r="AB68" s="17">
        <f t="shared" ca="1" si="6"/>
        <v>0</v>
      </c>
      <c r="AD68" s="17">
        <f t="shared" ca="1" si="7"/>
        <v>0</v>
      </c>
      <c r="AF68" s="17">
        <f t="shared" si="8"/>
        <v>0</v>
      </c>
      <c r="AG68" s="17">
        <f t="shared" si="9"/>
        <v>0</v>
      </c>
      <c r="AI68" s="17">
        <f t="shared" ca="1" si="10"/>
        <v>0</v>
      </c>
      <c r="AJ68" s="17">
        <f t="shared" ca="1" si="11"/>
        <v>0</v>
      </c>
      <c r="AK68" s="17" t="str">
        <f ca="1">OFFSET(参加申込用紙!M$1,S68-1,0)</f>
        <v xml:space="preserve"> 平成</v>
      </c>
      <c r="AL68" s="17">
        <f ca="1">OFFSET(参加申込用紙!M$1,S68,0)</f>
        <v>0</v>
      </c>
      <c r="AM68" s="17">
        <f ca="1">OFFSET(参加申込用紙!O$1,S68,0)</f>
        <v>0</v>
      </c>
      <c r="AN68" s="17">
        <f ca="1">OFFSET(参加申込用紙!Q$1,S68,0)</f>
        <v>0</v>
      </c>
    </row>
    <row r="69" spans="1:40" x14ac:dyDescent="0.2">
      <c r="A69" s="70" t="str">
        <f t="shared" ref="A69:A103" ca="1" si="23">IF(I69="","",IF(A$2&lt;10,"0"&amp;A$2*1000+I69*100+R69,A$2*1000+I69*100+R69))</f>
        <v/>
      </c>
      <c r="B69" s="24">
        <f ca="1">OFFSET(参加申込用紙!C$1,S69-1,0)</f>
        <v>0</v>
      </c>
      <c r="C69" s="24">
        <f ca="1">OFFSET(参加申込用紙!C$1,S69,0)</f>
        <v>0</v>
      </c>
      <c r="D69" s="24">
        <f>参加申込用紙!B$7</f>
        <v>0</v>
      </c>
      <c r="E69" s="24">
        <f>参加申込用紙!I$6</f>
        <v>0</v>
      </c>
      <c r="F69" s="24">
        <f ca="1">OFFSET(参加申込用紙!E$1,S69-1,0)</f>
        <v>0</v>
      </c>
      <c r="G69" s="24">
        <f ca="1">OFFSET(参加申込用紙!J$1,S69-1,0)</f>
        <v>0</v>
      </c>
      <c r="H69" s="24" t="str">
        <f ca="1">OFFSET(参加申込用紙!K$1,S69-1,0)&amp;"の部"</f>
        <v>の部</v>
      </c>
      <c r="I69" s="24" t="str">
        <f t="shared" ca="1" si="21"/>
        <v/>
      </c>
      <c r="J69" t="str">
        <f ca="1">IF($I69="","",COUNTIF($I$4:$I69,2))</f>
        <v/>
      </c>
      <c r="K69" t="str">
        <f ca="1">IF($I69="","",COUNTIF($I$4:$I69,3))</f>
        <v/>
      </c>
      <c r="L69" t="str">
        <f ca="1">IF($I69="","",COUNTIF($I$4:$I69,4))</f>
        <v/>
      </c>
      <c r="M69" t="str">
        <f ca="1">IF($I69="","",COUNTIF($I$4:$I69,5))</f>
        <v/>
      </c>
      <c r="N69" t="str">
        <f ca="1">IF($I69="","",COUNTIF($I$4:$I69,6))</f>
        <v/>
      </c>
      <c r="O69" t="str">
        <f ca="1">IF($I69="","",COUNTIF($I$4:$I69,7))</f>
        <v/>
      </c>
      <c r="P69" t="str">
        <f ca="1">IF($I69="","",COUNTIF($I$4:$I69,8))</f>
        <v/>
      </c>
      <c r="Q69" t="str">
        <f ca="1">IF($I69="","",COUNTIF($I$4:$I69,9))</f>
        <v/>
      </c>
      <c r="R69" t="str">
        <f t="shared" ref="R69:R103" ca="1" si="24">IF(I69="","",IF(I69=2,J69,IF(I69=3,K69,IF(I69=4,L69,IF(I69=5,M69,IF(I69=6,N69,IF(I69=7,O69,IF(I69=8,P69,Q69))))))))</f>
        <v/>
      </c>
      <c r="S69" s="24">
        <f t="shared" si="20"/>
        <v>237</v>
      </c>
      <c r="Z69" s="55" t="str">
        <f t="shared" ca="1" si="22"/>
        <v/>
      </c>
      <c r="AA69" s="17" t="str">
        <f t="shared" ref="AA69:AA103" ca="1" si="25">A69</f>
        <v/>
      </c>
      <c r="AB69" s="17">
        <f t="shared" ref="AB69:AB103" ca="1" si="26">C69</f>
        <v>0</v>
      </c>
      <c r="AD69" s="17">
        <f t="shared" ref="AD69:AD103" ca="1" si="27">B69</f>
        <v>0</v>
      </c>
      <c r="AF69" s="17">
        <f t="shared" ref="AF69:AF103" si="28">D69</f>
        <v>0</v>
      </c>
      <c r="AG69" s="17">
        <f t="shared" ref="AG69:AG103" si="29">E69</f>
        <v>0</v>
      </c>
      <c r="AI69" s="17">
        <f t="shared" ref="AI69:AI103" ca="1" si="30">F69</f>
        <v>0</v>
      </c>
      <c r="AJ69" s="17">
        <f t="shared" ref="AJ69:AJ103" ca="1" si="31">G69</f>
        <v>0</v>
      </c>
      <c r="AK69" s="17" t="str">
        <f ca="1">OFFSET(参加申込用紙!M$1,S69-1,0)</f>
        <v xml:space="preserve"> 平成</v>
      </c>
      <c r="AL69" s="17">
        <f ca="1">OFFSET(参加申込用紙!M$1,S69,0)</f>
        <v>0</v>
      </c>
      <c r="AM69" s="17">
        <f ca="1">OFFSET(参加申込用紙!O$1,S69,0)</f>
        <v>0</v>
      </c>
      <c r="AN69" s="17">
        <f ca="1">OFFSET(参加申込用紙!Q$1,S69,0)</f>
        <v>0</v>
      </c>
    </row>
    <row r="70" spans="1:40" x14ac:dyDescent="0.2">
      <c r="A70" s="70" t="str">
        <f t="shared" ca="1" si="23"/>
        <v/>
      </c>
      <c r="B70" s="24">
        <f ca="1">OFFSET(参加申込用紙!C$1,S70-1,0)</f>
        <v>0</v>
      </c>
      <c r="C70" s="24">
        <f ca="1">OFFSET(参加申込用紙!C$1,S70,0)</f>
        <v>0</v>
      </c>
      <c r="D70" s="24">
        <f>参加申込用紙!B$7</f>
        <v>0</v>
      </c>
      <c r="E70" s="24">
        <f>参加申込用紙!I$6</f>
        <v>0</v>
      </c>
      <c r="F70" s="24">
        <f ca="1">OFFSET(参加申込用紙!E$1,S70-1,0)</f>
        <v>0</v>
      </c>
      <c r="G70" s="24">
        <f ca="1">OFFSET(参加申込用紙!J$1,S70-1,0)</f>
        <v>0</v>
      </c>
      <c r="H70" s="24" t="str">
        <f ca="1">OFFSET(参加申込用紙!K$1,S70-1,0)&amp;"の部"</f>
        <v>の部</v>
      </c>
      <c r="I70" s="24" t="str">
        <f t="shared" ca="1" si="21"/>
        <v/>
      </c>
      <c r="J70" t="str">
        <f ca="1">IF($I70="","",COUNTIF($I$4:$I70,2))</f>
        <v/>
      </c>
      <c r="K70" t="str">
        <f ca="1">IF($I70="","",COUNTIF($I$4:$I70,3))</f>
        <v/>
      </c>
      <c r="L70" t="str">
        <f ca="1">IF($I70="","",COUNTIF($I$4:$I70,4))</f>
        <v/>
      </c>
      <c r="M70" t="str">
        <f ca="1">IF($I70="","",COUNTIF($I$4:$I70,5))</f>
        <v/>
      </c>
      <c r="N70" t="str">
        <f ca="1">IF($I70="","",COUNTIF($I$4:$I70,6))</f>
        <v/>
      </c>
      <c r="O70" t="str">
        <f ca="1">IF($I70="","",COUNTIF($I$4:$I70,7))</f>
        <v/>
      </c>
      <c r="P70" t="str">
        <f ca="1">IF($I70="","",COUNTIF($I$4:$I70,8))</f>
        <v/>
      </c>
      <c r="Q70" t="str">
        <f ca="1">IF($I70="","",COUNTIF($I$4:$I70,9))</f>
        <v/>
      </c>
      <c r="R70" t="str">
        <f t="shared" ca="1" si="24"/>
        <v/>
      </c>
      <c r="S70" s="24">
        <f t="shared" si="20"/>
        <v>239</v>
      </c>
      <c r="Z70" s="55" t="str">
        <f t="shared" ca="1" si="22"/>
        <v/>
      </c>
      <c r="AA70" s="17" t="str">
        <f t="shared" ca="1" si="25"/>
        <v/>
      </c>
      <c r="AB70" s="17">
        <f t="shared" ca="1" si="26"/>
        <v>0</v>
      </c>
      <c r="AD70" s="17">
        <f t="shared" ca="1" si="27"/>
        <v>0</v>
      </c>
      <c r="AF70" s="17">
        <f t="shared" si="28"/>
        <v>0</v>
      </c>
      <c r="AG70" s="17">
        <f t="shared" si="29"/>
        <v>0</v>
      </c>
      <c r="AI70" s="17">
        <f t="shared" ca="1" si="30"/>
        <v>0</v>
      </c>
      <c r="AJ70" s="17">
        <f t="shared" ca="1" si="31"/>
        <v>0</v>
      </c>
      <c r="AK70" s="17" t="str">
        <f ca="1">OFFSET(参加申込用紙!M$1,S70-1,0)</f>
        <v xml:space="preserve"> 平成</v>
      </c>
      <c r="AL70" s="17">
        <f ca="1">OFFSET(参加申込用紙!M$1,S70,0)</f>
        <v>0</v>
      </c>
      <c r="AM70" s="17">
        <f ca="1">OFFSET(参加申込用紙!O$1,S70,0)</f>
        <v>0</v>
      </c>
      <c r="AN70" s="17">
        <f ca="1">OFFSET(参加申込用紙!Q$1,S70,0)</f>
        <v>0</v>
      </c>
    </row>
    <row r="71" spans="1:40" x14ac:dyDescent="0.2">
      <c r="A71" s="70" t="str">
        <f t="shared" ca="1" si="23"/>
        <v/>
      </c>
      <c r="B71" s="24">
        <f ca="1">OFFSET(参加申込用紙!C$1,S71-1,0)</f>
        <v>0</v>
      </c>
      <c r="C71" s="24">
        <f ca="1">OFFSET(参加申込用紙!C$1,S71,0)</f>
        <v>0</v>
      </c>
      <c r="D71" s="24">
        <f>参加申込用紙!B$7</f>
        <v>0</v>
      </c>
      <c r="E71" s="24">
        <f>参加申込用紙!I$6</f>
        <v>0</v>
      </c>
      <c r="F71" s="24">
        <f ca="1">OFFSET(参加申込用紙!E$1,S71-1,0)</f>
        <v>0</v>
      </c>
      <c r="G71" s="24">
        <f ca="1">OFFSET(参加申込用紙!J$1,S71-1,0)</f>
        <v>0</v>
      </c>
      <c r="H71" s="24" t="str">
        <f ca="1">OFFSET(参加申込用紙!K$1,S71-1,0)&amp;"の部"</f>
        <v>の部</v>
      </c>
      <c r="I71" s="24" t="str">
        <f t="shared" ca="1" si="21"/>
        <v/>
      </c>
      <c r="J71" t="str">
        <f ca="1">IF($I71="","",COUNTIF($I$4:$I71,2))</f>
        <v/>
      </c>
      <c r="K71" t="str">
        <f ca="1">IF($I71="","",COUNTIF($I$4:$I71,3))</f>
        <v/>
      </c>
      <c r="L71" t="str">
        <f ca="1">IF($I71="","",COUNTIF($I$4:$I71,4))</f>
        <v/>
      </c>
      <c r="M71" t="str">
        <f ca="1">IF($I71="","",COUNTIF($I$4:$I71,5))</f>
        <v/>
      </c>
      <c r="N71" t="str">
        <f ca="1">IF($I71="","",COUNTIF($I$4:$I71,6))</f>
        <v/>
      </c>
      <c r="O71" t="str">
        <f ca="1">IF($I71="","",COUNTIF($I$4:$I71,7))</f>
        <v/>
      </c>
      <c r="P71" t="str">
        <f ca="1">IF($I71="","",COUNTIF($I$4:$I71,8))</f>
        <v/>
      </c>
      <c r="Q71" t="str">
        <f ca="1">IF($I71="","",COUNTIF($I$4:$I71,9))</f>
        <v/>
      </c>
      <c r="R71" t="str">
        <f t="shared" ca="1" si="24"/>
        <v/>
      </c>
      <c r="S71" s="24">
        <f t="shared" si="20"/>
        <v>241</v>
      </c>
      <c r="Z71" s="55" t="str">
        <f t="shared" ca="1" si="22"/>
        <v/>
      </c>
      <c r="AA71" s="17" t="str">
        <f t="shared" ca="1" si="25"/>
        <v/>
      </c>
      <c r="AB71" s="17">
        <f t="shared" ca="1" si="26"/>
        <v>0</v>
      </c>
      <c r="AD71" s="17">
        <f t="shared" ca="1" si="27"/>
        <v>0</v>
      </c>
      <c r="AF71" s="17">
        <f t="shared" si="28"/>
        <v>0</v>
      </c>
      <c r="AG71" s="17">
        <f t="shared" si="29"/>
        <v>0</v>
      </c>
      <c r="AI71" s="17">
        <f t="shared" ca="1" si="30"/>
        <v>0</v>
      </c>
      <c r="AJ71" s="17">
        <f t="shared" ca="1" si="31"/>
        <v>0</v>
      </c>
      <c r="AK71" s="17" t="str">
        <f ca="1">OFFSET(参加申込用紙!M$1,S71-1,0)</f>
        <v xml:space="preserve"> 平成</v>
      </c>
      <c r="AL71" s="17">
        <f ca="1">OFFSET(参加申込用紙!M$1,S71,0)</f>
        <v>0</v>
      </c>
      <c r="AM71" s="17">
        <f ca="1">OFFSET(参加申込用紙!O$1,S71,0)</f>
        <v>0</v>
      </c>
      <c r="AN71" s="17">
        <f ca="1">OFFSET(参加申込用紙!Q$1,S71,0)</f>
        <v>0</v>
      </c>
    </row>
    <row r="72" spans="1:40" x14ac:dyDescent="0.2">
      <c r="A72" s="70" t="str">
        <f t="shared" ca="1" si="23"/>
        <v/>
      </c>
      <c r="B72" s="24">
        <f ca="1">OFFSET(参加申込用紙!C$1,S72-1,0)</f>
        <v>0</v>
      </c>
      <c r="C72" s="24">
        <f ca="1">OFFSET(参加申込用紙!C$1,S72,0)</f>
        <v>0</v>
      </c>
      <c r="D72" s="24">
        <f>参加申込用紙!B$7</f>
        <v>0</v>
      </c>
      <c r="E72" s="24">
        <f>参加申込用紙!I$6</f>
        <v>0</v>
      </c>
      <c r="F72" s="24">
        <f ca="1">OFFSET(参加申込用紙!E$1,S72-1,0)</f>
        <v>0</v>
      </c>
      <c r="G72" s="24">
        <f ca="1">OFFSET(参加申込用紙!J$1,S72-1,0)</f>
        <v>0</v>
      </c>
      <c r="H72" s="24" t="str">
        <f ca="1">OFFSET(参加申込用紙!K$1,S72-1,0)&amp;"の部"</f>
        <v>の部</v>
      </c>
      <c r="I72" s="24" t="str">
        <f t="shared" ca="1" si="21"/>
        <v/>
      </c>
      <c r="J72" t="str">
        <f ca="1">IF($I72="","",COUNTIF($I$4:$I72,2))</f>
        <v/>
      </c>
      <c r="K72" t="str">
        <f ca="1">IF($I72="","",COUNTIF($I$4:$I72,3))</f>
        <v/>
      </c>
      <c r="L72" t="str">
        <f ca="1">IF($I72="","",COUNTIF($I$4:$I72,4))</f>
        <v/>
      </c>
      <c r="M72" t="str">
        <f ca="1">IF($I72="","",COUNTIF($I$4:$I72,5))</f>
        <v/>
      </c>
      <c r="N72" t="str">
        <f ca="1">IF($I72="","",COUNTIF($I$4:$I72,6))</f>
        <v/>
      </c>
      <c r="O72" t="str">
        <f ca="1">IF($I72="","",COUNTIF($I$4:$I72,7))</f>
        <v/>
      </c>
      <c r="P72" t="str">
        <f ca="1">IF($I72="","",COUNTIF($I$4:$I72,8))</f>
        <v/>
      </c>
      <c r="Q72" t="str">
        <f ca="1">IF($I72="","",COUNTIF($I$4:$I72,9))</f>
        <v/>
      </c>
      <c r="R72" t="str">
        <f t="shared" ca="1" si="24"/>
        <v/>
      </c>
      <c r="S72" s="24">
        <f t="shared" si="20"/>
        <v>243</v>
      </c>
      <c r="Z72" s="55" t="str">
        <f t="shared" ca="1" si="22"/>
        <v/>
      </c>
      <c r="AA72" s="17" t="str">
        <f t="shared" ca="1" si="25"/>
        <v/>
      </c>
      <c r="AB72" s="17">
        <f t="shared" ca="1" si="26"/>
        <v>0</v>
      </c>
      <c r="AD72" s="17">
        <f t="shared" ca="1" si="27"/>
        <v>0</v>
      </c>
      <c r="AF72" s="17">
        <f t="shared" si="28"/>
        <v>0</v>
      </c>
      <c r="AG72" s="17">
        <f t="shared" si="29"/>
        <v>0</v>
      </c>
      <c r="AI72" s="17">
        <f t="shared" ca="1" si="30"/>
        <v>0</v>
      </c>
      <c r="AJ72" s="17">
        <f t="shared" ca="1" si="31"/>
        <v>0</v>
      </c>
      <c r="AK72" s="17" t="str">
        <f ca="1">OFFSET(参加申込用紙!M$1,S72-1,0)</f>
        <v xml:space="preserve"> 平成</v>
      </c>
      <c r="AL72" s="17">
        <f ca="1">OFFSET(参加申込用紙!M$1,S72,0)</f>
        <v>0</v>
      </c>
      <c r="AM72" s="17">
        <f ca="1">OFFSET(参加申込用紙!O$1,S72,0)</f>
        <v>0</v>
      </c>
      <c r="AN72" s="17">
        <f ca="1">OFFSET(参加申込用紙!Q$1,S72,0)</f>
        <v>0</v>
      </c>
    </row>
    <row r="73" spans="1:40" x14ac:dyDescent="0.2">
      <c r="A73" s="70" t="str">
        <f t="shared" ca="1" si="23"/>
        <v/>
      </c>
      <c r="B73" s="24">
        <f ca="1">OFFSET(参加申込用紙!C$1,S73-1,0)</f>
        <v>0</v>
      </c>
      <c r="C73" s="24">
        <f ca="1">OFFSET(参加申込用紙!C$1,S73,0)</f>
        <v>0</v>
      </c>
      <c r="D73" s="24">
        <f>参加申込用紙!B$7</f>
        <v>0</v>
      </c>
      <c r="E73" s="24">
        <f>参加申込用紙!I$6</f>
        <v>0</v>
      </c>
      <c r="F73" s="24">
        <f ca="1">OFFSET(参加申込用紙!E$1,S73-1,0)</f>
        <v>0</v>
      </c>
      <c r="G73" s="24">
        <f ca="1">OFFSET(参加申込用紙!J$1,S73-1,0)</f>
        <v>0</v>
      </c>
      <c r="H73" s="24" t="str">
        <f ca="1">OFFSET(参加申込用紙!K$1,S73-1,0)&amp;"の部"</f>
        <v>の部</v>
      </c>
      <c r="I73" s="24" t="str">
        <f t="shared" ca="1" si="21"/>
        <v/>
      </c>
      <c r="J73" t="str">
        <f ca="1">IF($I73="","",COUNTIF($I$4:$I73,2))</f>
        <v/>
      </c>
      <c r="K73" t="str">
        <f ca="1">IF($I73="","",COUNTIF($I$4:$I73,3))</f>
        <v/>
      </c>
      <c r="L73" t="str">
        <f ca="1">IF($I73="","",COUNTIF($I$4:$I73,4))</f>
        <v/>
      </c>
      <c r="M73" t="str">
        <f ca="1">IF($I73="","",COUNTIF($I$4:$I73,5))</f>
        <v/>
      </c>
      <c r="N73" t="str">
        <f ca="1">IF($I73="","",COUNTIF($I$4:$I73,6))</f>
        <v/>
      </c>
      <c r="O73" t="str">
        <f ca="1">IF($I73="","",COUNTIF($I$4:$I73,7))</f>
        <v/>
      </c>
      <c r="P73" t="str">
        <f ca="1">IF($I73="","",COUNTIF($I$4:$I73,8))</f>
        <v/>
      </c>
      <c r="Q73" t="str">
        <f ca="1">IF($I73="","",COUNTIF($I$4:$I73,9))</f>
        <v/>
      </c>
      <c r="R73" t="str">
        <f t="shared" ca="1" si="24"/>
        <v/>
      </c>
      <c r="S73" s="24">
        <f t="shared" si="20"/>
        <v>245</v>
      </c>
      <c r="Z73" s="55" t="str">
        <f t="shared" ca="1" si="22"/>
        <v/>
      </c>
      <c r="AA73" s="17" t="str">
        <f t="shared" ca="1" si="25"/>
        <v/>
      </c>
      <c r="AB73" s="17">
        <f t="shared" ca="1" si="26"/>
        <v>0</v>
      </c>
      <c r="AD73" s="17">
        <f t="shared" ca="1" si="27"/>
        <v>0</v>
      </c>
      <c r="AF73" s="17">
        <f t="shared" si="28"/>
        <v>0</v>
      </c>
      <c r="AG73" s="17">
        <f t="shared" si="29"/>
        <v>0</v>
      </c>
      <c r="AI73" s="17">
        <f t="shared" ca="1" si="30"/>
        <v>0</v>
      </c>
      <c r="AJ73" s="17">
        <f t="shared" ca="1" si="31"/>
        <v>0</v>
      </c>
      <c r="AK73" s="17" t="str">
        <f ca="1">OFFSET(参加申込用紙!M$1,S73-1,0)</f>
        <v xml:space="preserve"> 平成</v>
      </c>
      <c r="AL73" s="17">
        <f ca="1">OFFSET(参加申込用紙!M$1,S73,0)</f>
        <v>0</v>
      </c>
      <c r="AM73" s="17">
        <f ca="1">OFFSET(参加申込用紙!O$1,S73,0)</f>
        <v>0</v>
      </c>
      <c r="AN73" s="17">
        <f ca="1">OFFSET(参加申込用紙!Q$1,S73,0)</f>
        <v>0</v>
      </c>
    </row>
    <row r="74" spans="1:40" x14ac:dyDescent="0.2">
      <c r="A74" s="70" t="str">
        <f t="shared" ca="1" si="23"/>
        <v/>
      </c>
      <c r="B74" s="25">
        <f ca="1">OFFSET(参加申込用紙!C$1,S74-1,0)</f>
        <v>0</v>
      </c>
      <c r="C74" s="25">
        <f ca="1">OFFSET(参加申込用紙!C$1,S74,0)</f>
        <v>0</v>
      </c>
      <c r="D74" s="25">
        <f>参加申込用紙!B$7</f>
        <v>0</v>
      </c>
      <c r="E74" s="25">
        <f>参加申込用紙!I$6</f>
        <v>0</v>
      </c>
      <c r="F74" s="25">
        <f ca="1">OFFSET(参加申込用紙!E$1,S74-1,0)</f>
        <v>0</v>
      </c>
      <c r="G74" s="25">
        <f ca="1">OFFSET(参加申込用紙!J$1,S74-1,0)</f>
        <v>0</v>
      </c>
      <c r="H74" s="25" t="str">
        <f ca="1">OFFSET(参加申込用紙!K$1,S74-1,0)&amp;"の部"</f>
        <v>の部</v>
      </c>
      <c r="I74" s="25" t="str">
        <f t="shared" ca="1" si="21"/>
        <v/>
      </c>
      <c r="J74" t="str">
        <f ca="1">IF($I74="","",COUNTIF($I$4:$I74,2))</f>
        <v/>
      </c>
      <c r="K74" t="str">
        <f ca="1">IF($I74="","",COUNTIF($I$4:$I74,3))</f>
        <v/>
      </c>
      <c r="L74" t="str">
        <f ca="1">IF($I74="","",COUNTIF($I$4:$I74,4))</f>
        <v/>
      </c>
      <c r="M74" t="str">
        <f ca="1">IF($I74="","",COUNTIF($I$4:$I74,5))</f>
        <v/>
      </c>
      <c r="N74" t="str">
        <f ca="1">IF($I74="","",COUNTIF($I$4:$I74,6))</f>
        <v/>
      </c>
      <c r="O74" t="str">
        <f ca="1">IF($I74="","",COUNTIF($I$4:$I74,7))</f>
        <v/>
      </c>
      <c r="P74" t="str">
        <f ca="1">IF($I74="","",COUNTIF($I$4:$I74,8))</f>
        <v/>
      </c>
      <c r="Q74" t="str">
        <f ca="1">IF($I74="","",COUNTIF($I$4:$I74,9))</f>
        <v/>
      </c>
      <c r="R74" t="str">
        <f t="shared" ca="1" si="24"/>
        <v/>
      </c>
      <c r="S74" s="30">
        <v>261</v>
      </c>
      <c r="Z74" s="55" t="str">
        <f t="shared" ca="1" si="22"/>
        <v/>
      </c>
      <c r="AA74" s="17" t="str">
        <f t="shared" ca="1" si="25"/>
        <v/>
      </c>
      <c r="AB74" s="17">
        <f t="shared" ca="1" si="26"/>
        <v>0</v>
      </c>
      <c r="AD74" s="17">
        <f t="shared" ca="1" si="27"/>
        <v>0</v>
      </c>
      <c r="AF74" s="17">
        <f t="shared" si="28"/>
        <v>0</v>
      </c>
      <c r="AG74" s="17">
        <f t="shared" si="29"/>
        <v>0</v>
      </c>
      <c r="AI74" s="17">
        <f t="shared" ca="1" si="30"/>
        <v>0</v>
      </c>
      <c r="AJ74" s="17">
        <f t="shared" ca="1" si="31"/>
        <v>0</v>
      </c>
      <c r="AK74" s="17" t="str">
        <f ca="1">OFFSET(参加申込用紙!M$1,S74-1,0)</f>
        <v xml:space="preserve"> 平成</v>
      </c>
      <c r="AL74" s="17">
        <f ca="1">OFFSET(参加申込用紙!M$1,S74,0)</f>
        <v>0</v>
      </c>
      <c r="AM74" s="17">
        <f ca="1">OFFSET(参加申込用紙!O$1,S74,0)</f>
        <v>0</v>
      </c>
      <c r="AN74" s="17">
        <f ca="1">OFFSET(参加申込用紙!Q$1,S74,0)</f>
        <v>0</v>
      </c>
    </row>
    <row r="75" spans="1:40" x14ac:dyDescent="0.2">
      <c r="A75" s="70" t="str">
        <f t="shared" ca="1" si="23"/>
        <v/>
      </c>
      <c r="B75" s="25">
        <f ca="1">OFFSET(参加申込用紙!C$1,S75-1,0)</f>
        <v>0</v>
      </c>
      <c r="C75" s="25">
        <f ca="1">OFFSET(参加申込用紙!C$1,S75,0)</f>
        <v>0</v>
      </c>
      <c r="D75" s="25">
        <f>参加申込用紙!B$7</f>
        <v>0</v>
      </c>
      <c r="E75" s="25">
        <f>参加申込用紙!I$6</f>
        <v>0</v>
      </c>
      <c r="F75" s="25">
        <f ca="1">OFFSET(参加申込用紙!E$1,S75-1,0)</f>
        <v>0</v>
      </c>
      <c r="G75" s="25">
        <f ca="1">OFFSET(参加申込用紙!J$1,S75-1,0)</f>
        <v>0</v>
      </c>
      <c r="H75" s="25" t="str">
        <f ca="1">OFFSET(参加申込用紙!K$1,S75-1,0)&amp;"の部"</f>
        <v>の部</v>
      </c>
      <c r="I75" s="25" t="str">
        <f t="shared" ca="1" si="21"/>
        <v/>
      </c>
      <c r="J75" t="str">
        <f ca="1">IF($I75="","",COUNTIF($I$4:$I75,2))</f>
        <v/>
      </c>
      <c r="K75" t="str">
        <f ca="1">IF($I75="","",COUNTIF($I$4:$I75,3))</f>
        <v/>
      </c>
      <c r="L75" t="str">
        <f ca="1">IF($I75="","",COUNTIF($I$4:$I75,4))</f>
        <v/>
      </c>
      <c r="M75" t="str">
        <f ca="1">IF($I75="","",COUNTIF($I$4:$I75,5))</f>
        <v/>
      </c>
      <c r="N75" t="str">
        <f ca="1">IF($I75="","",COUNTIF($I$4:$I75,6))</f>
        <v/>
      </c>
      <c r="O75" t="str">
        <f ca="1">IF($I75="","",COUNTIF($I$4:$I75,7))</f>
        <v/>
      </c>
      <c r="P75" t="str">
        <f ca="1">IF($I75="","",COUNTIF($I$4:$I75,8))</f>
        <v/>
      </c>
      <c r="Q75" t="str">
        <f ca="1">IF($I75="","",COUNTIF($I$4:$I75,9))</f>
        <v/>
      </c>
      <c r="R75" t="str">
        <f t="shared" ca="1" si="24"/>
        <v/>
      </c>
      <c r="S75" s="25">
        <f>S74+2</f>
        <v>263</v>
      </c>
      <c r="Z75" s="55" t="str">
        <f t="shared" ca="1" si="22"/>
        <v/>
      </c>
      <c r="AA75" s="17" t="str">
        <f t="shared" ca="1" si="25"/>
        <v/>
      </c>
      <c r="AB75" s="17">
        <f t="shared" ca="1" si="26"/>
        <v>0</v>
      </c>
      <c r="AD75" s="17">
        <f t="shared" ca="1" si="27"/>
        <v>0</v>
      </c>
      <c r="AF75" s="17">
        <f t="shared" si="28"/>
        <v>0</v>
      </c>
      <c r="AG75" s="17">
        <f t="shared" si="29"/>
        <v>0</v>
      </c>
      <c r="AI75" s="17">
        <f t="shared" ca="1" si="30"/>
        <v>0</v>
      </c>
      <c r="AJ75" s="17">
        <f t="shared" ca="1" si="31"/>
        <v>0</v>
      </c>
      <c r="AK75" s="17" t="str">
        <f ca="1">OFFSET(参加申込用紙!M$1,S75-1,0)</f>
        <v xml:space="preserve"> 平成</v>
      </c>
      <c r="AL75" s="17">
        <f ca="1">OFFSET(参加申込用紙!M$1,S75,0)</f>
        <v>0</v>
      </c>
      <c r="AM75" s="17">
        <f ca="1">OFFSET(参加申込用紙!O$1,S75,0)</f>
        <v>0</v>
      </c>
      <c r="AN75" s="17">
        <f ca="1">OFFSET(参加申込用紙!Q$1,S75,0)</f>
        <v>0</v>
      </c>
    </row>
    <row r="76" spans="1:40" x14ac:dyDescent="0.2">
      <c r="A76" s="70" t="str">
        <f t="shared" ca="1" si="23"/>
        <v/>
      </c>
      <c r="B76" s="25">
        <f ca="1">OFFSET(参加申込用紙!C$1,S76-1,0)</f>
        <v>0</v>
      </c>
      <c r="C76" s="25">
        <f ca="1">OFFSET(参加申込用紙!C$1,S76,0)</f>
        <v>0</v>
      </c>
      <c r="D76" s="25">
        <f>参加申込用紙!B$7</f>
        <v>0</v>
      </c>
      <c r="E76" s="25">
        <f>参加申込用紙!I$6</f>
        <v>0</v>
      </c>
      <c r="F76" s="25">
        <f ca="1">OFFSET(参加申込用紙!E$1,S76-1,0)</f>
        <v>0</v>
      </c>
      <c r="G76" s="25">
        <f ca="1">OFFSET(参加申込用紙!J$1,S76-1,0)</f>
        <v>0</v>
      </c>
      <c r="H76" s="25" t="str">
        <f ca="1">OFFSET(参加申込用紙!K$1,S76-1,0)&amp;"の部"</f>
        <v>の部</v>
      </c>
      <c r="I76" s="25" t="str">
        <f t="shared" ca="1" si="21"/>
        <v/>
      </c>
      <c r="J76" t="str">
        <f ca="1">IF($I76="","",COUNTIF($I$4:$I76,2))</f>
        <v/>
      </c>
      <c r="K76" t="str">
        <f ca="1">IF($I76="","",COUNTIF($I$4:$I76,3))</f>
        <v/>
      </c>
      <c r="L76" t="str">
        <f ca="1">IF($I76="","",COUNTIF($I$4:$I76,4))</f>
        <v/>
      </c>
      <c r="M76" t="str">
        <f ca="1">IF($I76="","",COUNTIF($I$4:$I76,5))</f>
        <v/>
      </c>
      <c r="N76" t="str">
        <f ca="1">IF($I76="","",COUNTIF($I$4:$I76,6))</f>
        <v/>
      </c>
      <c r="O76" t="str">
        <f ca="1">IF($I76="","",COUNTIF($I$4:$I76,7))</f>
        <v/>
      </c>
      <c r="P76" t="str">
        <f ca="1">IF($I76="","",COUNTIF($I$4:$I76,8))</f>
        <v/>
      </c>
      <c r="Q76" t="str">
        <f ca="1">IF($I76="","",COUNTIF($I$4:$I76,9))</f>
        <v/>
      </c>
      <c r="R76" t="str">
        <f t="shared" ca="1" si="24"/>
        <v/>
      </c>
      <c r="S76" s="25">
        <f t="shared" ref="S76:S83" si="32">S75+2</f>
        <v>265</v>
      </c>
      <c r="Z76" s="55" t="str">
        <f t="shared" ca="1" si="22"/>
        <v/>
      </c>
      <c r="AA76" s="17" t="str">
        <f t="shared" ca="1" si="25"/>
        <v/>
      </c>
      <c r="AB76" s="17">
        <f t="shared" ca="1" si="26"/>
        <v>0</v>
      </c>
      <c r="AD76" s="17">
        <f t="shared" ca="1" si="27"/>
        <v>0</v>
      </c>
      <c r="AF76" s="17">
        <f t="shared" si="28"/>
        <v>0</v>
      </c>
      <c r="AG76" s="17">
        <f t="shared" si="29"/>
        <v>0</v>
      </c>
      <c r="AI76" s="17">
        <f t="shared" ca="1" si="30"/>
        <v>0</v>
      </c>
      <c r="AJ76" s="17">
        <f t="shared" ca="1" si="31"/>
        <v>0</v>
      </c>
      <c r="AK76" s="17" t="str">
        <f ca="1">OFFSET(参加申込用紙!M$1,S76-1,0)</f>
        <v xml:space="preserve"> 平成</v>
      </c>
      <c r="AL76" s="17">
        <f ca="1">OFFSET(参加申込用紙!M$1,S76,0)</f>
        <v>0</v>
      </c>
      <c r="AM76" s="17">
        <f ca="1">OFFSET(参加申込用紙!O$1,S76,0)</f>
        <v>0</v>
      </c>
      <c r="AN76" s="17">
        <f ca="1">OFFSET(参加申込用紙!Q$1,S76,0)</f>
        <v>0</v>
      </c>
    </row>
    <row r="77" spans="1:40" x14ac:dyDescent="0.2">
      <c r="A77" s="70" t="str">
        <f t="shared" ca="1" si="23"/>
        <v/>
      </c>
      <c r="B77" s="25">
        <f ca="1">OFFSET(参加申込用紙!C$1,S77-1,0)</f>
        <v>0</v>
      </c>
      <c r="C77" s="25">
        <f ca="1">OFFSET(参加申込用紙!C$1,S77,0)</f>
        <v>0</v>
      </c>
      <c r="D77" s="25">
        <f>参加申込用紙!B$7</f>
        <v>0</v>
      </c>
      <c r="E77" s="25">
        <f>参加申込用紙!I$6</f>
        <v>0</v>
      </c>
      <c r="F77" s="25">
        <f ca="1">OFFSET(参加申込用紙!E$1,S77-1,0)</f>
        <v>0</v>
      </c>
      <c r="G77" s="25">
        <f ca="1">OFFSET(参加申込用紙!J$1,S77-1,0)</f>
        <v>0</v>
      </c>
      <c r="H77" s="25" t="str">
        <f ca="1">OFFSET(参加申込用紙!K$1,S77-1,0)&amp;"の部"</f>
        <v>の部</v>
      </c>
      <c r="I77" s="25" t="str">
        <f t="shared" ca="1" si="21"/>
        <v/>
      </c>
      <c r="J77" t="str">
        <f ca="1">IF($I77="","",COUNTIF($I$4:$I77,2))</f>
        <v/>
      </c>
      <c r="K77" t="str">
        <f ca="1">IF($I77="","",COUNTIF($I$4:$I77,3))</f>
        <v/>
      </c>
      <c r="L77" t="str">
        <f ca="1">IF($I77="","",COUNTIF($I$4:$I77,4))</f>
        <v/>
      </c>
      <c r="M77" t="str">
        <f ca="1">IF($I77="","",COUNTIF($I$4:$I77,5))</f>
        <v/>
      </c>
      <c r="N77" t="str">
        <f ca="1">IF($I77="","",COUNTIF($I$4:$I77,6))</f>
        <v/>
      </c>
      <c r="O77" t="str">
        <f ca="1">IF($I77="","",COUNTIF($I$4:$I77,7))</f>
        <v/>
      </c>
      <c r="P77" t="str">
        <f ca="1">IF($I77="","",COUNTIF($I$4:$I77,8))</f>
        <v/>
      </c>
      <c r="Q77" t="str">
        <f ca="1">IF($I77="","",COUNTIF($I$4:$I77,9))</f>
        <v/>
      </c>
      <c r="R77" t="str">
        <f t="shared" ca="1" si="24"/>
        <v/>
      </c>
      <c r="S77" s="25">
        <f t="shared" si="32"/>
        <v>267</v>
      </c>
      <c r="Z77" s="55" t="str">
        <f t="shared" ca="1" si="22"/>
        <v/>
      </c>
      <c r="AA77" s="17" t="str">
        <f t="shared" ca="1" si="25"/>
        <v/>
      </c>
      <c r="AB77" s="17">
        <f t="shared" ca="1" si="26"/>
        <v>0</v>
      </c>
      <c r="AD77" s="17">
        <f t="shared" ca="1" si="27"/>
        <v>0</v>
      </c>
      <c r="AF77" s="17">
        <f t="shared" si="28"/>
        <v>0</v>
      </c>
      <c r="AG77" s="17">
        <f t="shared" si="29"/>
        <v>0</v>
      </c>
      <c r="AI77" s="17">
        <f t="shared" ca="1" si="30"/>
        <v>0</v>
      </c>
      <c r="AJ77" s="17">
        <f t="shared" ca="1" si="31"/>
        <v>0</v>
      </c>
      <c r="AK77" s="17" t="str">
        <f ca="1">OFFSET(参加申込用紙!M$1,S77-1,0)</f>
        <v xml:space="preserve"> 平成</v>
      </c>
      <c r="AL77" s="17">
        <f ca="1">OFFSET(参加申込用紙!M$1,S77,0)</f>
        <v>0</v>
      </c>
      <c r="AM77" s="17">
        <f ca="1">OFFSET(参加申込用紙!O$1,S77,0)</f>
        <v>0</v>
      </c>
      <c r="AN77" s="17">
        <f ca="1">OFFSET(参加申込用紙!Q$1,S77,0)</f>
        <v>0</v>
      </c>
    </row>
    <row r="78" spans="1:40" x14ac:dyDescent="0.2">
      <c r="A78" s="70" t="str">
        <f t="shared" ca="1" si="23"/>
        <v/>
      </c>
      <c r="B78" s="25">
        <f ca="1">OFFSET(参加申込用紙!C$1,S78-1,0)</f>
        <v>0</v>
      </c>
      <c r="C78" s="25">
        <f ca="1">OFFSET(参加申込用紙!C$1,S78,0)</f>
        <v>0</v>
      </c>
      <c r="D78" s="25">
        <f>参加申込用紙!B$7</f>
        <v>0</v>
      </c>
      <c r="E78" s="25">
        <f>参加申込用紙!I$6</f>
        <v>0</v>
      </c>
      <c r="F78" s="25">
        <f ca="1">OFFSET(参加申込用紙!E$1,S78-1,0)</f>
        <v>0</v>
      </c>
      <c r="G78" s="25">
        <f ca="1">OFFSET(参加申込用紙!J$1,S78-1,0)</f>
        <v>0</v>
      </c>
      <c r="H78" s="25" t="str">
        <f ca="1">OFFSET(参加申込用紙!K$1,S78-1,0)&amp;"の部"</f>
        <v>の部</v>
      </c>
      <c r="I78" s="25" t="str">
        <f t="shared" ca="1" si="21"/>
        <v/>
      </c>
      <c r="J78" t="str">
        <f ca="1">IF($I78="","",COUNTIF($I$4:$I78,2))</f>
        <v/>
      </c>
      <c r="K78" t="str">
        <f ca="1">IF($I78="","",COUNTIF($I$4:$I78,3))</f>
        <v/>
      </c>
      <c r="L78" t="str">
        <f ca="1">IF($I78="","",COUNTIF($I$4:$I78,4))</f>
        <v/>
      </c>
      <c r="M78" t="str">
        <f ca="1">IF($I78="","",COUNTIF($I$4:$I78,5))</f>
        <v/>
      </c>
      <c r="N78" t="str">
        <f ca="1">IF($I78="","",COUNTIF($I$4:$I78,6))</f>
        <v/>
      </c>
      <c r="O78" t="str">
        <f ca="1">IF($I78="","",COUNTIF($I$4:$I78,7))</f>
        <v/>
      </c>
      <c r="P78" t="str">
        <f ca="1">IF($I78="","",COUNTIF($I$4:$I78,8))</f>
        <v/>
      </c>
      <c r="Q78" t="str">
        <f ca="1">IF($I78="","",COUNTIF($I$4:$I78,9))</f>
        <v/>
      </c>
      <c r="R78" t="str">
        <f t="shared" ca="1" si="24"/>
        <v/>
      </c>
      <c r="S78" s="25">
        <f t="shared" si="32"/>
        <v>269</v>
      </c>
      <c r="Z78" s="55" t="str">
        <f t="shared" ca="1" si="22"/>
        <v/>
      </c>
      <c r="AA78" s="17" t="str">
        <f t="shared" ca="1" si="25"/>
        <v/>
      </c>
      <c r="AB78" s="17">
        <f t="shared" ca="1" si="26"/>
        <v>0</v>
      </c>
      <c r="AD78" s="17">
        <f t="shared" ca="1" si="27"/>
        <v>0</v>
      </c>
      <c r="AF78" s="17">
        <f t="shared" si="28"/>
        <v>0</v>
      </c>
      <c r="AG78" s="17">
        <f t="shared" si="29"/>
        <v>0</v>
      </c>
      <c r="AI78" s="17">
        <f t="shared" ca="1" si="30"/>
        <v>0</v>
      </c>
      <c r="AJ78" s="17">
        <f t="shared" ca="1" si="31"/>
        <v>0</v>
      </c>
      <c r="AK78" s="17" t="str">
        <f ca="1">OFFSET(参加申込用紙!M$1,S78-1,0)</f>
        <v xml:space="preserve"> 平成</v>
      </c>
      <c r="AL78" s="17">
        <f ca="1">OFFSET(参加申込用紙!M$1,S78,0)</f>
        <v>0</v>
      </c>
      <c r="AM78" s="17">
        <f ca="1">OFFSET(参加申込用紙!O$1,S78,0)</f>
        <v>0</v>
      </c>
      <c r="AN78" s="17">
        <f ca="1">OFFSET(参加申込用紙!Q$1,S78,0)</f>
        <v>0</v>
      </c>
    </row>
    <row r="79" spans="1:40" x14ac:dyDescent="0.2">
      <c r="A79" s="70" t="str">
        <f t="shared" ca="1" si="23"/>
        <v/>
      </c>
      <c r="B79" s="25">
        <f ca="1">OFFSET(参加申込用紙!C$1,S79-1,0)</f>
        <v>0</v>
      </c>
      <c r="C79" s="25">
        <f ca="1">OFFSET(参加申込用紙!C$1,S79,0)</f>
        <v>0</v>
      </c>
      <c r="D79" s="25">
        <f>参加申込用紙!B$7</f>
        <v>0</v>
      </c>
      <c r="E79" s="25">
        <f>参加申込用紙!I$6</f>
        <v>0</v>
      </c>
      <c r="F79" s="25">
        <f ca="1">OFFSET(参加申込用紙!E$1,S79-1,0)</f>
        <v>0</v>
      </c>
      <c r="G79" s="25">
        <f ca="1">OFFSET(参加申込用紙!J$1,S79-1,0)</f>
        <v>0</v>
      </c>
      <c r="H79" s="25" t="str">
        <f ca="1">OFFSET(参加申込用紙!K$1,S79-1,0)&amp;"の部"</f>
        <v>の部</v>
      </c>
      <c r="I79" s="25" t="str">
        <f t="shared" ca="1" si="21"/>
        <v/>
      </c>
      <c r="J79" t="str">
        <f ca="1">IF($I79="","",COUNTIF($I$4:$I79,2))</f>
        <v/>
      </c>
      <c r="K79" t="str">
        <f ca="1">IF($I79="","",COUNTIF($I$4:$I79,3))</f>
        <v/>
      </c>
      <c r="L79" t="str">
        <f ca="1">IF($I79="","",COUNTIF($I$4:$I79,4))</f>
        <v/>
      </c>
      <c r="M79" t="str">
        <f ca="1">IF($I79="","",COUNTIF($I$4:$I79,5))</f>
        <v/>
      </c>
      <c r="N79" t="str">
        <f ca="1">IF($I79="","",COUNTIF($I$4:$I79,6))</f>
        <v/>
      </c>
      <c r="O79" t="str">
        <f ca="1">IF($I79="","",COUNTIF($I$4:$I79,7))</f>
        <v/>
      </c>
      <c r="P79" t="str">
        <f ca="1">IF($I79="","",COUNTIF($I$4:$I79,8))</f>
        <v/>
      </c>
      <c r="Q79" t="str">
        <f ca="1">IF($I79="","",COUNTIF($I$4:$I79,9))</f>
        <v/>
      </c>
      <c r="R79" t="str">
        <f t="shared" ca="1" si="24"/>
        <v/>
      </c>
      <c r="S79" s="25">
        <f t="shared" si="32"/>
        <v>271</v>
      </c>
      <c r="Z79" s="55" t="str">
        <f t="shared" ca="1" si="22"/>
        <v/>
      </c>
      <c r="AA79" s="17" t="str">
        <f t="shared" ca="1" si="25"/>
        <v/>
      </c>
      <c r="AB79" s="17">
        <f t="shared" ca="1" si="26"/>
        <v>0</v>
      </c>
      <c r="AD79" s="17">
        <f t="shared" ca="1" si="27"/>
        <v>0</v>
      </c>
      <c r="AF79" s="17">
        <f t="shared" si="28"/>
        <v>0</v>
      </c>
      <c r="AG79" s="17">
        <f t="shared" si="29"/>
        <v>0</v>
      </c>
      <c r="AI79" s="17">
        <f t="shared" ca="1" si="30"/>
        <v>0</v>
      </c>
      <c r="AJ79" s="17">
        <f t="shared" ca="1" si="31"/>
        <v>0</v>
      </c>
      <c r="AK79" s="17" t="str">
        <f ca="1">OFFSET(参加申込用紙!M$1,S79-1,0)</f>
        <v xml:space="preserve"> 平成</v>
      </c>
      <c r="AL79" s="17">
        <f ca="1">OFFSET(参加申込用紙!M$1,S79,0)</f>
        <v>0</v>
      </c>
      <c r="AM79" s="17">
        <f ca="1">OFFSET(参加申込用紙!O$1,S79,0)</f>
        <v>0</v>
      </c>
      <c r="AN79" s="17">
        <f ca="1">OFFSET(参加申込用紙!Q$1,S79,0)</f>
        <v>0</v>
      </c>
    </row>
    <row r="80" spans="1:40" x14ac:dyDescent="0.2">
      <c r="A80" s="70" t="str">
        <f t="shared" ca="1" si="23"/>
        <v/>
      </c>
      <c r="B80" s="25">
        <f ca="1">OFFSET(参加申込用紙!C$1,S80-1,0)</f>
        <v>0</v>
      </c>
      <c r="C80" s="25">
        <f ca="1">OFFSET(参加申込用紙!C$1,S80,0)</f>
        <v>0</v>
      </c>
      <c r="D80" s="25">
        <f>参加申込用紙!B$7</f>
        <v>0</v>
      </c>
      <c r="E80" s="25">
        <f>参加申込用紙!I$6</f>
        <v>0</v>
      </c>
      <c r="F80" s="25">
        <f ca="1">OFFSET(参加申込用紙!E$1,S80-1,0)</f>
        <v>0</v>
      </c>
      <c r="G80" s="25">
        <f ca="1">OFFSET(参加申込用紙!J$1,S80-1,0)</f>
        <v>0</v>
      </c>
      <c r="H80" s="25" t="str">
        <f ca="1">OFFSET(参加申込用紙!K$1,S80-1,0)&amp;"の部"</f>
        <v>の部</v>
      </c>
      <c r="I80" s="25" t="str">
        <f t="shared" ca="1" si="21"/>
        <v/>
      </c>
      <c r="J80" t="str">
        <f ca="1">IF($I80="","",COUNTIF($I$4:$I80,2))</f>
        <v/>
      </c>
      <c r="K80" t="str">
        <f ca="1">IF($I80="","",COUNTIF($I$4:$I80,3))</f>
        <v/>
      </c>
      <c r="L80" t="str">
        <f ca="1">IF($I80="","",COUNTIF($I$4:$I80,4))</f>
        <v/>
      </c>
      <c r="M80" t="str">
        <f ca="1">IF($I80="","",COUNTIF($I$4:$I80,5))</f>
        <v/>
      </c>
      <c r="N80" t="str">
        <f ca="1">IF($I80="","",COUNTIF($I$4:$I80,6))</f>
        <v/>
      </c>
      <c r="O80" t="str">
        <f ca="1">IF($I80="","",COUNTIF($I$4:$I80,7))</f>
        <v/>
      </c>
      <c r="P80" t="str">
        <f ca="1">IF($I80="","",COUNTIF($I$4:$I80,8))</f>
        <v/>
      </c>
      <c r="Q80" t="str">
        <f ca="1">IF($I80="","",COUNTIF($I$4:$I80,9))</f>
        <v/>
      </c>
      <c r="R80" t="str">
        <f t="shared" ca="1" si="24"/>
        <v/>
      </c>
      <c r="S80" s="25">
        <f t="shared" si="32"/>
        <v>273</v>
      </c>
      <c r="Z80" s="55" t="str">
        <f t="shared" ca="1" si="22"/>
        <v/>
      </c>
      <c r="AA80" s="17" t="str">
        <f t="shared" ca="1" si="25"/>
        <v/>
      </c>
      <c r="AB80" s="17">
        <f t="shared" ca="1" si="26"/>
        <v>0</v>
      </c>
      <c r="AD80" s="17">
        <f t="shared" ca="1" si="27"/>
        <v>0</v>
      </c>
      <c r="AF80" s="17">
        <f t="shared" si="28"/>
        <v>0</v>
      </c>
      <c r="AG80" s="17">
        <f t="shared" si="29"/>
        <v>0</v>
      </c>
      <c r="AI80" s="17">
        <f t="shared" ca="1" si="30"/>
        <v>0</v>
      </c>
      <c r="AJ80" s="17">
        <f t="shared" ca="1" si="31"/>
        <v>0</v>
      </c>
      <c r="AK80" s="17" t="str">
        <f ca="1">OFFSET(参加申込用紙!M$1,S80-1,0)</f>
        <v xml:space="preserve"> 平成</v>
      </c>
      <c r="AL80" s="17">
        <f ca="1">OFFSET(参加申込用紙!M$1,S80,0)</f>
        <v>0</v>
      </c>
      <c r="AM80" s="17">
        <f ca="1">OFFSET(参加申込用紙!O$1,S80,0)</f>
        <v>0</v>
      </c>
      <c r="AN80" s="17">
        <f ca="1">OFFSET(参加申込用紙!Q$1,S80,0)</f>
        <v>0</v>
      </c>
    </row>
    <row r="81" spans="1:40" x14ac:dyDescent="0.2">
      <c r="A81" s="70" t="str">
        <f t="shared" ca="1" si="23"/>
        <v/>
      </c>
      <c r="B81" s="25">
        <f ca="1">OFFSET(参加申込用紙!C$1,S81-1,0)</f>
        <v>0</v>
      </c>
      <c r="C81" s="25">
        <f ca="1">OFFSET(参加申込用紙!C$1,S81,0)</f>
        <v>0</v>
      </c>
      <c r="D81" s="25">
        <f>参加申込用紙!B$7</f>
        <v>0</v>
      </c>
      <c r="E81" s="25">
        <f>参加申込用紙!I$6</f>
        <v>0</v>
      </c>
      <c r="F81" s="25">
        <f ca="1">OFFSET(参加申込用紙!E$1,S81-1,0)</f>
        <v>0</v>
      </c>
      <c r="G81" s="25">
        <f ca="1">OFFSET(参加申込用紙!J$1,S81-1,0)</f>
        <v>0</v>
      </c>
      <c r="H81" s="25" t="str">
        <f ca="1">OFFSET(参加申込用紙!K$1,S81-1,0)&amp;"の部"</f>
        <v>の部</v>
      </c>
      <c r="I81" s="25" t="str">
        <f t="shared" ca="1" si="21"/>
        <v/>
      </c>
      <c r="J81" t="str">
        <f ca="1">IF($I81="","",COUNTIF($I$4:$I81,2))</f>
        <v/>
      </c>
      <c r="K81" t="str">
        <f ca="1">IF($I81="","",COUNTIF($I$4:$I81,3))</f>
        <v/>
      </c>
      <c r="L81" t="str">
        <f ca="1">IF($I81="","",COUNTIF($I$4:$I81,4))</f>
        <v/>
      </c>
      <c r="M81" t="str">
        <f ca="1">IF($I81="","",COUNTIF($I$4:$I81,5))</f>
        <v/>
      </c>
      <c r="N81" t="str">
        <f ca="1">IF($I81="","",COUNTIF($I$4:$I81,6))</f>
        <v/>
      </c>
      <c r="O81" t="str">
        <f ca="1">IF($I81="","",COUNTIF($I$4:$I81,7))</f>
        <v/>
      </c>
      <c r="P81" t="str">
        <f ca="1">IF($I81="","",COUNTIF($I$4:$I81,8))</f>
        <v/>
      </c>
      <c r="Q81" t="str">
        <f ca="1">IF($I81="","",COUNTIF($I$4:$I81,9))</f>
        <v/>
      </c>
      <c r="R81" t="str">
        <f t="shared" ca="1" si="24"/>
        <v/>
      </c>
      <c r="S81" s="25">
        <f t="shared" si="32"/>
        <v>275</v>
      </c>
      <c r="Z81" s="55" t="str">
        <f t="shared" ca="1" si="22"/>
        <v/>
      </c>
      <c r="AA81" s="17" t="str">
        <f t="shared" ca="1" si="25"/>
        <v/>
      </c>
      <c r="AB81" s="17">
        <f t="shared" ca="1" si="26"/>
        <v>0</v>
      </c>
      <c r="AD81" s="17">
        <f t="shared" ca="1" si="27"/>
        <v>0</v>
      </c>
      <c r="AF81" s="17">
        <f t="shared" si="28"/>
        <v>0</v>
      </c>
      <c r="AG81" s="17">
        <f t="shared" si="29"/>
        <v>0</v>
      </c>
      <c r="AI81" s="17">
        <f t="shared" ca="1" si="30"/>
        <v>0</v>
      </c>
      <c r="AJ81" s="17">
        <f t="shared" ca="1" si="31"/>
        <v>0</v>
      </c>
      <c r="AK81" s="17" t="str">
        <f ca="1">OFFSET(参加申込用紙!M$1,S81-1,0)</f>
        <v xml:space="preserve"> 平成</v>
      </c>
      <c r="AL81" s="17">
        <f ca="1">OFFSET(参加申込用紙!M$1,S81,0)</f>
        <v>0</v>
      </c>
      <c r="AM81" s="17">
        <f ca="1">OFFSET(参加申込用紙!O$1,S81,0)</f>
        <v>0</v>
      </c>
      <c r="AN81" s="17">
        <f ca="1">OFFSET(参加申込用紙!Q$1,S81,0)</f>
        <v>0</v>
      </c>
    </row>
    <row r="82" spans="1:40" x14ac:dyDescent="0.2">
      <c r="A82" s="70" t="str">
        <f t="shared" ca="1" si="23"/>
        <v/>
      </c>
      <c r="B82" s="25">
        <f ca="1">OFFSET(参加申込用紙!C$1,S82-1,0)</f>
        <v>0</v>
      </c>
      <c r="C82" s="25">
        <f ca="1">OFFSET(参加申込用紙!C$1,S82,0)</f>
        <v>0</v>
      </c>
      <c r="D82" s="25">
        <f>参加申込用紙!B$7</f>
        <v>0</v>
      </c>
      <c r="E82" s="25">
        <f>参加申込用紙!I$6</f>
        <v>0</v>
      </c>
      <c r="F82" s="25">
        <f ca="1">OFFSET(参加申込用紙!E$1,S82-1,0)</f>
        <v>0</v>
      </c>
      <c r="G82" s="25">
        <f ca="1">OFFSET(参加申込用紙!J$1,S82-1,0)</f>
        <v>0</v>
      </c>
      <c r="H82" s="25" t="str">
        <f ca="1">OFFSET(参加申込用紙!K$1,S82-1,0)&amp;"の部"</f>
        <v>の部</v>
      </c>
      <c r="I82" s="25" t="str">
        <f t="shared" ca="1" si="21"/>
        <v/>
      </c>
      <c r="J82" t="str">
        <f ca="1">IF($I82="","",COUNTIF($I$4:$I82,2))</f>
        <v/>
      </c>
      <c r="K82" t="str">
        <f ca="1">IF($I82="","",COUNTIF($I$4:$I82,3))</f>
        <v/>
      </c>
      <c r="L82" t="str">
        <f ca="1">IF($I82="","",COUNTIF($I$4:$I82,4))</f>
        <v/>
      </c>
      <c r="M82" t="str">
        <f ca="1">IF($I82="","",COUNTIF($I$4:$I82,5))</f>
        <v/>
      </c>
      <c r="N82" t="str">
        <f ca="1">IF($I82="","",COUNTIF($I$4:$I82,6))</f>
        <v/>
      </c>
      <c r="O82" t="str">
        <f ca="1">IF($I82="","",COUNTIF($I$4:$I82,7))</f>
        <v/>
      </c>
      <c r="P82" t="str">
        <f ca="1">IF($I82="","",COUNTIF($I$4:$I82,8))</f>
        <v/>
      </c>
      <c r="Q82" t="str">
        <f ca="1">IF($I82="","",COUNTIF($I$4:$I82,9))</f>
        <v/>
      </c>
      <c r="R82" t="str">
        <f t="shared" ca="1" si="24"/>
        <v/>
      </c>
      <c r="S82" s="25">
        <f t="shared" si="32"/>
        <v>277</v>
      </c>
      <c r="Z82" s="55" t="str">
        <f t="shared" ca="1" si="22"/>
        <v/>
      </c>
      <c r="AA82" s="17" t="str">
        <f t="shared" ca="1" si="25"/>
        <v/>
      </c>
      <c r="AB82" s="17">
        <f t="shared" ca="1" si="26"/>
        <v>0</v>
      </c>
      <c r="AD82" s="17">
        <f t="shared" ca="1" si="27"/>
        <v>0</v>
      </c>
      <c r="AF82" s="17">
        <f t="shared" si="28"/>
        <v>0</v>
      </c>
      <c r="AG82" s="17">
        <f t="shared" si="29"/>
        <v>0</v>
      </c>
      <c r="AI82" s="17">
        <f t="shared" ca="1" si="30"/>
        <v>0</v>
      </c>
      <c r="AJ82" s="17">
        <f t="shared" ca="1" si="31"/>
        <v>0</v>
      </c>
      <c r="AK82" s="17" t="str">
        <f ca="1">OFFSET(参加申込用紙!M$1,S82-1,0)</f>
        <v xml:space="preserve"> 平成</v>
      </c>
      <c r="AL82" s="17">
        <f ca="1">OFFSET(参加申込用紙!M$1,S82,0)</f>
        <v>0</v>
      </c>
      <c r="AM82" s="17">
        <f ca="1">OFFSET(参加申込用紙!O$1,S82,0)</f>
        <v>0</v>
      </c>
      <c r="AN82" s="17">
        <f ca="1">OFFSET(参加申込用紙!Q$1,S82,0)</f>
        <v>0</v>
      </c>
    </row>
    <row r="83" spans="1:40" x14ac:dyDescent="0.2">
      <c r="A83" s="70" t="str">
        <f t="shared" ca="1" si="23"/>
        <v/>
      </c>
      <c r="B83" s="25">
        <f ca="1">OFFSET(参加申込用紙!C$1,S83-1,0)</f>
        <v>0</v>
      </c>
      <c r="C83" s="25">
        <f ca="1">OFFSET(参加申込用紙!C$1,S83,0)</f>
        <v>0</v>
      </c>
      <c r="D83" s="25">
        <f>参加申込用紙!B$7</f>
        <v>0</v>
      </c>
      <c r="E83" s="25">
        <f>参加申込用紙!I$6</f>
        <v>0</v>
      </c>
      <c r="F83" s="25">
        <f ca="1">OFFSET(参加申込用紙!E$1,S83-1,0)</f>
        <v>0</v>
      </c>
      <c r="G83" s="25">
        <f ca="1">OFFSET(参加申込用紙!J$1,S83-1,0)</f>
        <v>0</v>
      </c>
      <c r="H83" s="25" t="str">
        <f ca="1">OFFSET(参加申込用紙!K$1,S83-1,0)&amp;"の部"</f>
        <v>の部</v>
      </c>
      <c r="I83" s="25" t="str">
        <f t="shared" ca="1" si="21"/>
        <v/>
      </c>
      <c r="J83" t="str">
        <f ca="1">IF($I83="","",COUNTIF($I$4:$I83,2))</f>
        <v/>
      </c>
      <c r="K83" t="str">
        <f ca="1">IF($I83="","",COUNTIF($I$4:$I83,3))</f>
        <v/>
      </c>
      <c r="L83" t="str">
        <f ca="1">IF($I83="","",COUNTIF($I$4:$I83,4))</f>
        <v/>
      </c>
      <c r="M83" t="str">
        <f ca="1">IF($I83="","",COUNTIF($I$4:$I83,5))</f>
        <v/>
      </c>
      <c r="N83" t="str">
        <f ca="1">IF($I83="","",COUNTIF($I$4:$I83,6))</f>
        <v/>
      </c>
      <c r="O83" t="str">
        <f ca="1">IF($I83="","",COUNTIF($I$4:$I83,7))</f>
        <v/>
      </c>
      <c r="P83" t="str">
        <f ca="1">IF($I83="","",COUNTIF($I$4:$I83,8))</f>
        <v/>
      </c>
      <c r="Q83" t="str">
        <f ca="1">IF($I83="","",COUNTIF($I$4:$I83,9))</f>
        <v/>
      </c>
      <c r="R83" t="str">
        <f t="shared" ca="1" si="24"/>
        <v/>
      </c>
      <c r="S83" s="25">
        <f t="shared" si="32"/>
        <v>279</v>
      </c>
      <c r="Z83" s="55" t="str">
        <f t="shared" ca="1" si="22"/>
        <v/>
      </c>
      <c r="AA83" s="17" t="str">
        <f t="shared" ca="1" si="25"/>
        <v/>
      </c>
      <c r="AB83" s="17">
        <f t="shared" ca="1" si="26"/>
        <v>0</v>
      </c>
      <c r="AD83" s="17">
        <f t="shared" ca="1" si="27"/>
        <v>0</v>
      </c>
      <c r="AF83" s="17">
        <f t="shared" si="28"/>
        <v>0</v>
      </c>
      <c r="AG83" s="17">
        <f t="shared" si="29"/>
        <v>0</v>
      </c>
      <c r="AI83" s="17">
        <f t="shared" ca="1" si="30"/>
        <v>0</v>
      </c>
      <c r="AJ83" s="17">
        <f t="shared" ca="1" si="31"/>
        <v>0</v>
      </c>
      <c r="AK83" s="17" t="str">
        <f ca="1">OFFSET(参加申込用紙!M$1,S83-1,0)</f>
        <v xml:space="preserve"> 平成</v>
      </c>
      <c r="AL83" s="17">
        <f ca="1">OFFSET(参加申込用紙!M$1,S83,0)</f>
        <v>0</v>
      </c>
      <c r="AM83" s="17">
        <f ca="1">OFFSET(参加申込用紙!O$1,S83,0)</f>
        <v>0</v>
      </c>
      <c r="AN83" s="17">
        <f ca="1">OFFSET(参加申込用紙!Q$1,S83,0)</f>
        <v>0</v>
      </c>
    </row>
    <row r="84" spans="1:40" x14ac:dyDescent="0.2">
      <c r="A84" s="70" t="str">
        <f t="shared" ca="1" si="23"/>
        <v/>
      </c>
      <c r="B84" s="24">
        <f ca="1">OFFSET(参加申込用紙!C$1,S84-1,0)</f>
        <v>0</v>
      </c>
      <c r="C84" s="24">
        <f ca="1">OFFSET(参加申込用紙!C$1,S84,0)</f>
        <v>0</v>
      </c>
      <c r="D84" s="24">
        <f>参加申込用紙!B$7</f>
        <v>0</v>
      </c>
      <c r="E84" s="24">
        <f>参加申込用紙!I$6</f>
        <v>0</v>
      </c>
      <c r="F84" s="24">
        <f ca="1">OFFSET(参加申込用紙!E$1,S84-1,0)</f>
        <v>0</v>
      </c>
      <c r="G84" s="24">
        <f ca="1">OFFSET(参加申込用紙!J$1,S84-1,0)</f>
        <v>0</v>
      </c>
      <c r="H84" s="24" t="str">
        <f ca="1">OFFSET(参加申込用紙!K$1,S84-1,0)&amp;"の部"</f>
        <v>の部</v>
      </c>
      <c r="I84" s="24" t="str">
        <f t="shared" ca="1" si="21"/>
        <v/>
      </c>
      <c r="J84" t="str">
        <f ca="1">IF($I84="","",COUNTIF($I$4:$I84,2))</f>
        <v/>
      </c>
      <c r="K84" t="str">
        <f ca="1">IF($I84="","",COUNTIF($I$4:$I84,3))</f>
        <v/>
      </c>
      <c r="L84" t="str">
        <f ca="1">IF($I84="","",COUNTIF($I$4:$I84,4))</f>
        <v/>
      </c>
      <c r="M84" t="str">
        <f ca="1">IF($I84="","",COUNTIF($I$4:$I84,5))</f>
        <v/>
      </c>
      <c r="N84" t="str">
        <f ca="1">IF($I84="","",COUNTIF($I$4:$I84,6))</f>
        <v/>
      </c>
      <c r="O84" t="str">
        <f ca="1">IF($I84="","",COUNTIF($I$4:$I84,7))</f>
        <v/>
      </c>
      <c r="P84" t="str">
        <f ca="1">IF($I84="","",COUNTIF($I$4:$I84,8))</f>
        <v/>
      </c>
      <c r="Q84" t="str">
        <f ca="1">IF($I84="","",COUNTIF($I$4:$I84,9))</f>
        <v/>
      </c>
      <c r="R84" t="str">
        <f t="shared" ca="1" si="24"/>
        <v/>
      </c>
      <c r="S84" s="30">
        <v>295</v>
      </c>
      <c r="Z84" s="55" t="str">
        <f t="shared" ca="1" si="22"/>
        <v/>
      </c>
      <c r="AA84" s="17" t="str">
        <f t="shared" ca="1" si="25"/>
        <v/>
      </c>
      <c r="AB84" s="17">
        <f t="shared" ca="1" si="26"/>
        <v>0</v>
      </c>
      <c r="AD84" s="17">
        <f t="shared" ca="1" si="27"/>
        <v>0</v>
      </c>
      <c r="AF84" s="17">
        <f t="shared" si="28"/>
        <v>0</v>
      </c>
      <c r="AG84" s="17">
        <f t="shared" si="29"/>
        <v>0</v>
      </c>
      <c r="AI84" s="17">
        <f t="shared" ca="1" si="30"/>
        <v>0</v>
      </c>
      <c r="AJ84" s="17">
        <f t="shared" ca="1" si="31"/>
        <v>0</v>
      </c>
      <c r="AK84" s="17" t="str">
        <f ca="1">OFFSET(参加申込用紙!M$1,S84-1,0)</f>
        <v xml:space="preserve"> 平成</v>
      </c>
      <c r="AL84" s="17">
        <f ca="1">OFFSET(参加申込用紙!M$1,S84,0)</f>
        <v>0</v>
      </c>
      <c r="AM84" s="17">
        <f ca="1">OFFSET(参加申込用紙!O$1,S84,0)</f>
        <v>0</v>
      </c>
      <c r="AN84" s="17">
        <f ca="1">OFFSET(参加申込用紙!Q$1,S84,0)</f>
        <v>0</v>
      </c>
    </row>
    <row r="85" spans="1:40" x14ac:dyDescent="0.2">
      <c r="A85" s="70" t="str">
        <f t="shared" ca="1" si="23"/>
        <v/>
      </c>
      <c r="B85" s="24">
        <f ca="1">OFFSET(参加申込用紙!C$1,S85-1,0)</f>
        <v>0</v>
      </c>
      <c r="C85" s="24">
        <f ca="1">OFFSET(参加申込用紙!C$1,S85,0)</f>
        <v>0</v>
      </c>
      <c r="D85" s="24">
        <f>参加申込用紙!B$7</f>
        <v>0</v>
      </c>
      <c r="E85" s="24">
        <f>参加申込用紙!I$6</f>
        <v>0</v>
      </c>
      <c r="F85" s="24">
        <f ca="1">OFFSET(参加申込用紙!E$1,S85-1,0)</f>
        <v>0</v>
      </c>
      <c r="G85" s="24">
        <f ca="1">OFFSET(参加申込用紙!J$1,S85-1,0)</f>
        <v>0</v>
      </c>
      <c r="H85" s="24" t="str">
        <f ca="1">OFFSET(参加申込用紙!K$1,S85-1,0)&amp;"の部"</f>
        <v>の部</v>
      </c>
      <c r="I85" s="24" t="str">
        <f t="shared" ca="1" si="21"/>
        <v/>
      </c>
      <c r="J85" t="str">
        <f ca="1">IF($I85="","",COUNTIF($I$4:$I85,2))</f>
        <v/>
      </c>
      <c r="K85" t="str">
        <f ca="1">IF($I85="","",COUNTIF($I$4:$I85,3))</f>
        <v/>
      </c>
      <c r="L85" t="str">
        <f ca="1">IF($I85="","",COUNTIF($I$4:$I85,4))</f>
        <v/>
      </c>
      <c r="M85" t="str">
        <f ca="1">IF($I85="","",COUNTIF($I$4:$I85,5))</f>
        <v/>
      </c>
      <c r="N85" t="str">
        <f ca="1">IF($I85="","",COUNTIF($I$4:$I85,6))</f>
        <v/>
      </c>
      <c r="O85" t="str">
        <f ca="1">IF($I85="","",COUNTIF($I$4:$I85,7))</f>
        <v/>
      </c>
      <c r="P85" t="str">
        <f ca="1">IF($I85="","",COUNTIF($I$4:$I85,8))</f>
        <v/>
      </c>
      <c r="Q85" t="str">
        <f ca="1">IF($I85="","",COUNTIF($I$4:$I85,9))</f>
        <v/>
      </c>
      <c r="R85" t="str">
        <f t="shared" ca="1" si="24"/>
        <v/>
      </c>
      <c r="S85" s="24">
        <f>S84+2</f>
        <v>297</v>
      </c>
      <c r="Z85" s="55" t="str">
        <f t="shared" ca="1" si="22"/>
        <v/>
      </c>
      <c r="AA85" s="17" t="str">
        <f t="shared" ca="1" si="25"/>
        <v/>
      </c>
      <c r="AB85" s="17">
        <f t="shared" ca="1" si="26"/>
        <v>0</v>
      </c>
      <c r="AD85" s="17">
        <f t="shared" ca="1" si="27"/>
        <v>0</v>
      </c>
      <c r="AF85" s="17">
        <f t="shared" si="28"/>
        <v>0</v>
      </c>
      <c r="AG85" s="17">
        <f t="shared" si="29"/>
        <v>0</v>
      </c>
      <c r="AI85" s="17">
        <f t="shared" ca="1" si="30"/>
        <v>0</v>
      </c>
      <c r="AJ85" s="17">
        <f t="shared" ca="1" si="31"/>
        <v>0</v>
      </c>
      <c r="AK85" s="17" t="str">
        <f ca="1">OFFSET(参加申込用紙!M$1,S85-1,0)</f>
        <v xml:space="preserve"> 平成</v>
      </c>
      <c r="AL85" s="17">
        <f ca="1">OFFSET(参加申込用紙!M$1,S85,0)</f>
        <v>0</v>
      </c>
      <c r="AM85" s="17">
        <f ca="1">OFFSET(参加申込用紙!O$1,S85,0)</f>
        <v>0</v>
      </c>
      <c r="AN85" s="17">
        <f ca="1">OFFSET(参加申込用紙!Q$1,S85,0)</f>
        <v>0</v>
      </c>
    </row>
    <row r="86" spans="1:40" x14ac:dyDescent="0.2">
      <c r="A86" s="70" t="str">
        <f t="shared" ca="1" si="23"/>
        <v/>
      </c>
      <c r="B86" s="24">
        <f ca="1">OFFSET(参加申込用紙!C$1,S86-1,0)</f>
        <v>0</v>
      </c>
      <c r="C86" s="24">
        <f ca="1">OFFSET(参加申込用紙!C$1,S86,0)</f>
        <v>0</v>
      </c>
      <c r="D86" s="24">
        <f>参加申込用紙!B$7</f>
        <v>0</v>
      </c>
      <c r="E86" s="24">
        <f>参加申込用紙!I$6</f>
        <v>0</v>
      </c>
      <c r="F86" s="24">
        <f ca="1">OFFSET(参加申込用紙!E$1,S86-1,0)</f>
        <v>0</v>
      </c>
      <c r="G86" s="24">
        <f ca="1">OFFSET(参加申込用紙!J$1,S86-1,0)</f>
        <v>0</v>
      </c>
      <c r="H86" s="24" t="str">
        <f ca="1">OFFSET(参加申込用紙!K$1,S86-1,0)&amp;"の部"</f>
        <v>の部</v>
      </c>
      <c r="I86" s="24" t="str">
        <f t="shared" ca="1" si="21"/>
        <v/>
      </c>
      <c r="J86" t="str">
        <f ca="1">IF($I86="","",COUNTIF($I$4:$I86,2))</f>
        <v/>
      </c>
      <c r="K86" t="str">
        <f ca="1">IF($I86="","",COUNTIF($I$4:$I86,3))</f>
        <v/>
      </c>
      <c r="L86" t="str">
        <f ca="1">IF($I86="","",COUNTIF($I$4:$I86,4))</f>
        <v/>
      </c>
      <c r="M86" t="str">
        <f ca="1">IF($I86="","",COUNTIF($I$4:$I86,5))</f>
        <v/>
      </c>
      <c r="N86" t="str">
        <f ca="1">IF($I86="","",COUNTIF($I$4:$I86,6))</f>
        <v/>
      </c>
      <c r="O86" t="str">
        <f ca="1">IF($I86="","",COUNTIF($I$4:$I86,7))</f>
        <v/>
      </c>
      <c r="P86" t="str">
        <f ca="1">IF($I86="","",COUNTIF($I$4:$I86,8))</f>
        <v/>
      </c>
      <c r="Q86" t="str">
        <f ca="1">IF($I86="","",COUNTIF($I$4:$I86,9))</f>
        <v/>
      </c>
      <c r="R86" t="str">
        <f t="shared" ca="1" si="24"/>
        <v/>
      </c>
      <c r="S86" s="24">
        <f t="shared" ref="S86:S93" si="33">S85+2</f>
        <v>299</v>
      </c>
      <c r="Z86" s="55" t="str">
        <f t="shared" ca="1" si="22"/>
        <v/>
      </c>
      <c r="AA86" s="17" t="str">
        <f t="shared" ca="1" si="25"/>
        <v/>
      </c>
      <c r="AB86" s="17">
        <f t="shared" ca="1" si="26"/>
        <v>0</v>
      </c>
      <c r="AD86" s="17">
        <f t="shared" ca="1" si="27"/>
        <v>0</v>
      </c>
      <c r="AF86" s="17">
        <f t="shared" si="28"/>
        <v>0</v>
      </c>
      <c r="AG86" s="17">
        <f t="shared" si="29"/>
        <v>0</v>
      </c>
      <c r="AI86" s="17">
        <f t="shared" ca="1" si="30"/>
        <v>0</v>
      </c>
      <c r="AJ86" s="17">
        <f t="shared" ca="1" si="31"/>
        <v>0</v>
      </c>
      <c r="AK86" s="17" t="str">
        <f ca="1">OFFSET(参加申込用紙!M$1,S86-1,0)</f>
        <v xml:space="preserve"> 平成</v>
      </c>
      <c r="AL86" s="17">
        <f ca="1">OFFSET(参加申込用紙!M$1,S86,0)</f>
        <v>0</v>
      </c>
      <c r="AM86" s="17">
        <f ca="1">OFFSET(参加申込用紙!O$1,S86,0)</f>
        <v>0</v>
      </c>
      <c r="AN86" s="17">
        <f ca="1">OFFSET(参加申込用紙!Q$1,S86,0)</f>
        <v>0</v>
      </c>
    </row>
    <row r="87" spans="1:40" x14ac:dyDescent="0.2">
      <c r="A87" s="70" t="str">
        <f t="shared" ca="1" si="23"/>
        <v/>
      </c>
      <c r="B87" s="24">
        <f ca="1">OFFSET(参加申込用紙!C$1,S87-1,0)</f>
        <v>0</v>
      </c>
      <c r="C87" s="24">
        <f ca="1">OFFSET(参加申込用紙!C$1,S87,0)</f>
        <v>0</v>
      </c>
      <c r="D87" s="24">
        <f>参加申込用紙!B$7</f>
        <v>0</v>
      </c>
      <c r="E87" s="24">
        <f>参加申込用紙!I$6</f>
        <v>0</v>
      </c>
      <c r="F87" s="24">
        <f ca="1">OFFSET(参加申込用紙!E$1,S87-1,0)</f>
        <v>0</v>
      </c>
      <c r="G87" s="24">
        <f ca="1">OFFSET(参加申込用紙!J$1,S87-1,0)</f>
        <v>0</v>
      </c>
      <c r="H87" s="24" t="str">
        <f ca="1">OFFSET(参加申込用紙!K$1,S87-1,0)&amp;"の部"</f>
        <v>の部</v>
      </c>
      <c r="I87" s="24" t="str">
        <f t="shared" ca="1" si="21"/>
        <v/>
      </c>
      <c r="J87" t="str">
        <f ca="1">IF($I87="","",COUNTIF($I$4:$I87,2))</f>
        <v/>
      </c>
      <c r="K87" t="str">
        <f ca="1">IF($I87="","",COUNTIF($I$4:$I87,3))</f>
        <v/>
      </c>
      <c r="L87" t="str">
        <f ca="1">IF($I87="","",COUNTIF($I$4:$I87,4))</f>
        <v/>
      </c>
      <c r="M87" t="str">
        <f ca="1">IF($I87="","",COUNTIF($I$4:$I87,5))</f>
        <v/>
      </c>
      <c r="N87" t="str">
        <f ca="1">IF($I87="","",COUNTIF($I$4:$I87,6))</f>
        <v/>
      </c>
      <c r="O87" t="str">
        <f ca="1">IF($I87="","",COUNTIF($I$4:$I87,7))</f>
        <v/>
      </c>
      <c r="P87" t="str">
        <f ca="1">IF($I87="","",COUNTIF($I$4:$I87,8))</f>
        <v/>
      </c>
      <c r="Q87" t="str">
        <f ca="1">IF($I87="","",COUNTIF($I$4:$I87,9))</f>
        <v/>
      </c>
      <c r="R87" t="str">
        <f t="shared" ca="1" si="24"/>
        <v/>
      </c>
      <c r="S87" s="24">
        <f t="shared" si="33"/>
        <v>301</v>
      </c>
      <c r="Z87" s="55" t="str">
        <f t="shared" ca="1" si="22"/>
        <v/>
      </c>
      <c r="AA87" s="17" t="str">
        <f t="shared" ca="1" si="25"/>
        <v/>
      </c>
      <c r="AB87" s="17">
        <f t="shared" ca="1" si="26"/>
        <v>0</v>
      </c>
      <c r="AD87" s="17">
        <f t="shared" ca="1" si="27"/>
        <v>0</v>
      </c>
      <c r="AF87" s="17">
        <f t="shared" si="28"/>
        <v>0</v>
      </c>
      <c r="AG87" s="17">
        <f t="shared" si="29"/>
        <v>0</v>
      </c>
      <c r="AI87" s="17">
        <f t="shared" ca="1" si="30"/>
        <v>0</v>
      </c>
      <c r="AJ87" s="17">
        <f t="shared" ca="1" si="31"/>
        <v>0</v>
      </c>
      <c r="AK87" s="17" t="str">
        <f ca="1">OFFSET(参加申込用紙!M$1,S87-1,0)</f>
        <v xml:space="preserve"> 平成</v>
      </c>
      <c r="AL87" s="17">
        <f ca="1">OFFSET(参加申込用紙!M$1,S87,0)</f>
        <v>0</v>
      </c>
      <c r="AM87" s="17">
        <f ca="1">OFFSET(参加申込用紙!O$1,S87,0)</f>
        <v>0</v>
      </c>
      <c r="AN87" s="17">
        <f ca="1">OFFSET(参加申込用紙!Q$1,S87,0)</f>
        <v>0</v>
      </c>
    </row>
    <row r="88" spans="1:40" x14ac:dyDescent="0.2">
      <c r="A88" s="70" t="str">
        <f t="shared" ca="1" si="23"/>
        <v/>
      </c>
      <c r="B88" s="24">
        <f ca="1">OFFSET(参加申込用紙!C$1,S88-1,0)</f>
        <v>0</v>
      </c>
      <c r="C88" s="24">
        <f ca="1">OFFSET(参加申込用紙!C$1,S88,0)</f>
        <v>0</v>
      </c>
      <c r="D88" s="24">
        <f>参加申込用紙!B$7</f>
        <v>0</v>
      </c>
      <c r="E88" s="24">
        <f>参加申込用紙!I$6</f>
        <v>0</v>
      </c>
      <c r="F88" s="24">
        <f ca="1">OFFSET(参加申込用紙!E$1,S88-1,0)</f>
        <v>0</v>
      </c>
      <c r="G88" s="24">
        <f ca="1">OFFSET(参加申込用紙!J$1,S88-1,0)</f>
        <v>0</v>
      </c>
      <c r="H88" s="24" t="str">
        <f ca="1">OFFSET(参加申込用紙!K$1,S88-1,0)&amp;"の部"</f>
        <v>の部</v>
      </c>
      <c r="I88" s="24" t="str">
        <f t="shared" ca="1" si="21"/>
        <v/>
      </c>
      <c r="J88" t="str">
        <f ca="1">IF($I88="","",COUNTIF($I$4:$I88,2))</f>
        <v/>
      </c>
      <c r="K88" t="str">
        <f ca="1">IF($I88="","",COUNTIF($I$4:$I88,3))</f>
        <v/>
      </c>
      <c r="L88" t="str">
        <f ca="1">IF($I88="","",COUNTIF($I$4:$I88,4))</f>
        <v/>
      </c>
      <c r="M88" t="str">
        <f ca="1">IF($I88="","",COUNTIF($I$4:$I88,5))</f>
        <v/>
      </c>
      <c r="N88" t="str">
        <f ca="1">IF($I88="","",COUNTIF($I$4:$I88,6))</f>
        <v/>
      </c>
      <c r="O88" t="str">
        <f ca="1">IF($I88="","",COUNTIF($I$4:$I88,7))</f>
        <v/>
      </c>
      <c r="P88" t="str">
        <f ca="1">IF($I88="","",COUNTIF($I$4:$I88,8))</f>
        <v/>
      </c>
      <c r="Q88" t="str">
        <f ca="1">IF($I88="","",COUNTIF($I$4:$I88,9))</f>
        <v/>
      </c>
      <c r="R88" t="str">
        <f t="shared" ca="1" si="24"/>
        <v/>
      </c>
      <c r="S88" s="24">
        <f t="shared" si="33"/>
        <v>303</v>
      </c>
      <c r="Z88" s="55" t="str">
        <f t="shared" ca="1" si="22"/>
        <v/>
      </c>
      <c r="AA88" s="17" t="str">
        <f t="shared" ca="1" si="25"/>
        <v/>
      </c>
      <c r="AB88" s="17">
        <f t="shared" ca="1" si="26"/>
        <v>0</v>
      </c>
      <c r="AD88" s="17">
        <f t="shared" ca="1" si="27"/>
        <v>0</v>
      </c>
      <c r="AF88" s="17">
        <f t="shared" si="28"/>
        <v>0</v>
      </c>
      <c r="AG88" s="17">
        <f t="shared" si="29"/>
        <v>0</v>
      </c>
      <c r="AI88" s="17">
        <f t="shared" ca="1" si="30"/>
        <v>0</v>
      </c>
      <c r="AJ88" s="17">
        <f t="shared" ca="1" si="31"/>
        <v>0</v>
      </c>
      <c r="AK88" s="17" t="str">
        <f ca="1">OFFSET(参加申込用紙!M$1,S88-1,0)</f>
        <v xml:space="preserve"> 平成</v>
      </c>
      <c r="AL88" s="17">
        <f ca="1">OFFSET(参加申込用紙!M$1,S88,0)</f>
        <v>0</v>
      </c>
      <c r="AM88" s="17">
        <f ca="1">OFFSET(参加申込用紙!O$1,S88,0)</f>
        <v>0</v>
      </c>
      <c r="AN88" s="17">
        <f ca="1">OFFSET(参加申込用紙!Q$1,S88,0)</f>
        <v>0</v>
      </c>
    </row>
    <row r="89" spans="1:40" x14ac:dyDescent="0.2">
      <c r="A89" s="70" t="str">
        <f t="shared" ca="1" si="23"/>
        <v/>
      </c>
      <c r="B89" s="24">
        <f ca="1">OFFSET(参加申込用紙!C$1,S89-1,0)</f>
        <v>0</v>
      </c>
      <c r="C89" s="24">
        <f ca="1">OFFSET(参加申込用紙!C$1,S89,0)</f>
        <v>0</v>
      </c>
      <c r="D89" s="24">
        <f>参加申込用紙!B$7</f>
        <v>0</v>
      </c>
      <c r="E89" s="24">
        <f>参加申込用紙!I$6</f>
        <v>0</v>
      </c>
      <c r="F89" s="24">
        <f ca="1">OFFSET(参加申込用紙!E$1,S89-1,0)</f>
        <v>0</v>
      </c>
      <c r="G89" s="24">
        <f ca="1">OFFSET(参加申込用紙!J$1,S89-1,0)</f>
        <v>0</v>
      </c>
      <c r="H89" s="24" t="str">
        <f ca="1">OFFSET(参加申込用紙!K$1,S89-1,0)&amp;"の部"</f>
        <v>の部</v>
      </c>
      <c r="I89" s="24" t="str">
        <f t="shared" ca="1" si="21"/>
        <v/>
      </c>
      <c r="J89" t="str">
        <f ca="1">IF($I89="","",COUNTIF($I$4:$I89,2))</f>
        <v/>
      </c>
      <c r="K89" t="str">
        <f ca="1">IF($I89="","",COUNTIF($I$4:$I89,3))</f>
        <v/>
      </c>
      <c r="L89" t="str">
        <f ca="1">IF($I89="","",COUNTIF($I$4:$I89,4))</f>
        <v/>
      </c>
      <c r="M89" t="str">
        <f ca="1">IF($I89="","",COUNTIF($I$4:$I89,5))</f>
        <v/>
      </c>
      <c r="N89" t="str">
        <f ca="1">IF($I89="","",COUNTIF($I$4:$I89,6))</f>
        <v/>
      </c>
      <c r="O89" t="str">
        <f ca="1">IF($I89="","",COUNTIF($I$4:$I89,7))</f>
        <v/>
      </c>
      <c r="P89" t="str">
        <f ca="1">IF($I89="","",COUNTIF($I$4:$I89,8))</f>
        <v/>
      </c>
      <c r="Q89" t="str">
        <f ca="1">IF($I89="","",COUNTIF($I$4:$I89,9))</f>
        <v/>
      </c>
      <c r="R89" t="str">
        <f t="shared" ca="1" si="24"/>
        <v/>
      </c>
      <c r="S89" s="24">
        <f t="shared" si="33"/>
        <v>305</v>
      </c>
      <c r="Z89" s="55" t="str">
        <f t="shared" ca="1" si="22"/>
        <v/>
      </c>
      <c r="AA89" s="17" t="str">
        <f t="shared" ca="1" si="25"/>
        <v/>
      </c>
      <c r="AB89" s="17">
        <f t="shared" ca="1" si="26"/>
        <v>0</v>
      </c>
      <c r="AD89" s="17">
        <f t="shared" ca="1" si="27"/>
        <v>0</v>
      </c>
      <c r="AF89" s="17">
        <f t="shared" si="28"/>
        <v>0</v>
      </c>
      <c r="AG89" s="17">
        <f t="shared" si="29"/>
        <v>0</v>
      </c>
      <c r="AI89" s="17">
        <f t="shared" ca="1" si="30"/>
        <v>0</v>
      </c>
      <c r="AJ89" s="17">
        <f t="shared" ca="1" si="31"/>
        <v>0</v>
      </c>
      <c r="AK89" s="17" t="str">
        <f ca="1">OFFSET(参加申込用紙!M$1,S89-1,0)</f>
        <v xml:space="preserve"> 平成</v>
      </c>
      <c r="AL89" s="17">
        <f ca="1">OFFSET(参加申込用紙!M$1,S89,0)</f>
        <v>0</v>
      </c>
      <c r="AM89" s="17">
        <f ca="1">OFFSET(参加申込用紙!O$1,S89,0)</f>
        <v>0</v>
      </c>
      <c r="AN89" s="17">
        <f ca="1">OFFSET(参加申込用紙!Q$1,S89,0)</f>
        <v>0</v>
      </c>
    </row>
    <row r="90" spans="1:40" x14ac:dyDescent="0.2">
      <c r="A90" s="70" t="str">
        <f t="shared" ca="1" si="23"/>
        <v/>
      </c>
      <c r="B90" s="24">
        <f ca="1">OFFSET(参加申込用紙!C$1,S90-1,0)</f>
        <v>0</v>
      </c>
      <c r="C90" s="24">
        <f ca="1">OFFSET(参加申込用紙!C$1,S90,0)</f>
        <v>0</v>
      </c>
      <c r="D90" s="24">
        <f>参加申込用紙!B$7</f>
        <v>0</v>
      </c>
      <c r="E90" s="24">
        <f>参加申込用紙!I$6</f>
        <v>0</v>
      </c>
      <c r="F90" s="24">
        <f ca="1">OFFSET(参加申込用紙!E$1,S90-1,0)</f>
        <v>0</v>
      </c>
      <c r="G90" s="24">
        <f ca="1">OFFSET(参加申込用紙!J$1,S90-1,0)</f>
        <v>0</v>
      </c>
      <c r="H90" s="24" t="str">
        <f ca="1">OFFSET(参加申込用紙!K$1,S90-1,0)&amp;"の部"</f>
        <v>の部</v>
      </c>
      <c r="I90" s="24" t="str">
        <f t="shared" ca="1" si="21"/>
        <v/>
      </c>
      <c r="J90" t="str">
        <f ca="1">IF($I90="","",COUNTIF($I$4:$I90,2))</f>
        <v/>
      </c>
      <c r="K90" t="str">
        <f ca="1">IF($I90="","",COUNTIF($I$4:$I90,3))</f>
        <v/>
      </c>
      <c r="L90" t="str">
        <f ca="1">IF($I90="","",COUNTIF($I$4:$I90,4))</f>
        <v/>
      </c>
      <c r="M90" t="str">
        <f ca="1">IF($I90="","",COUNTIF($I$4:$I90,5))</f>
        <v/>
      </c>
      <c r="N90" t="str">
        <f ca="1">IF($I90="","",COUNTIF($I$4:$I90,6))</f>
        <v/>
      </c>
      <c r="O90" t="str">
        <f ca="1">IF($I90="","",COUNTIF($I$4:$I90,7))</f>
        <v/>
      </c>
      <c r="P90" t="str">
        <f ca="1">IF($I90="","",COUNTIF($I$4:$I90,8))</f>
        <v/>
      </c>
      <c r="Q90" t="str">
        <f ca="1">IF($I90="","",COUNTIF($I$4:$I90,9))</f>
        <v/>
      </c>
      <c r="R90" t="str">
        <f t="shared" ca="1" si="24"/>
        <v/>
      </c>
      <c r="S90" s="24">
        <f t="shared" si="33"/>
        <v>307</v>
      </c>
      <c r="Z90" s="55" t="str">
        <f t="shared" ca="1" si="22"/>
        <v/>
      </c>
      <c r="AA90" s="17" t="str">
        <f t="shared" ca="1" si="25"/>
        <v/>
      </c>
      <c r="AB90" s="17">
        <f t="shared" ca="1" si="26"/>
        <v>0</v>
      </c>
      <c r="AD90" s="17">
        <f t="shared" ca="1" si="27"/>
        <v>0</v>
      </c>
      <c r="AF90" s="17">
        <f t="shared" si="28"/>
        <v>0</v>
      </c>
      <c r="AG90" s="17">
        <f t="shared" si="29"/>
        <v>0</v>
      </c>
      <c r="AI90" s="17">
        <f t="shared" ca="1" si="30"/>
        <v>0</v>
      </c>
      <c r="AJ90" s="17">
        <f t="shared" ca="1" si="31"/>
        <v>0</v>
      </c>
      <c r="AK90" s="17" t="str">
        <f ca="1">OFFSET(参加申込用紙!M$1,S90-1,0)</f>
        <v xml:space="preserve"> 平成</v>
      </c>
      <c r="AL90" s="17">
        <f ca="1">OFFSET(参加申込用紙!M$1,S90,0)</f>
        <v>0</v>
      </c>
      <c r="AM90" s="17">
        <f ca="1">OFFSET(参加申込用紙!O$1,S90,0)</f>
        <v>0</v>
      </c>
      <c r="AN90" s="17">
        <f ca="1">OFFSET(参加申込用紙!Q$1,S90,0)</f>
        <v>0</v>
      </c>
    </row>
    <row r="91" spans="1:40" x14ac:dyDescent="0.2">
      <c r="A91" s="70" t="str">
        <f t="shared" ca="1" si="23"/>
        <v/>
      </c>
      <c r="B91" s="24">
        <f ca="1">OFFSET(参加申込用紙!C$1,S91-1,0)</f>
        <v>0</v>
      </c>
      <c r="C91" s="24">
        <f ca="1">OFFSET(参加申込用紙!C$1,S91,0)</f>
        <v>0</v>
      </c>
      <c r="D91" s="24">
        <f>参加申込用紙!B$7</f>
        <v>0</v>
      </c>
      <c r="E91" s="24">
        <f>参加申込用紙!I$6</f>
        <v>0</v>
      </c>
      <c r="F91" s="24">
        <f ca="1">OFFSET(参加申込用紙!E$1,S91-1,0)</f>
        <v>0</v>
      </c>
      <c r="G91" s="24">
        <f ca="1">OFFSET(参加申込用紙!J$1,S91-1,0)</f>
        <v>0</v>
      </c>
      <c r="H91" s="24" t="str">
        <f ca="1">OFFSET(参加申込用紙!K$1,S91-1,0)&amp;"の部"</f>
        <v>の部</v>
      </c>
      <c r="I91" s="24" t="str">
        <f t="shared" ca="1" si="21"/>
        <v/>
      </c>
      <c r="J91" t="str">
        <f ca="1">IF($I91="","",COUNTIF($I$4:$I91,2))</f>
        <v/>
      </c>
      <c r="K91" t="str">
        <f ca="1">IF($I91="","",COUNTIF($I$4:$I91,3))</f>
        <v/>
      </c>
      <c r="L91" t="str">
        <f ca="1">IF($I91="","",COUNTIF($I$4:$I91,4))</f>
        <v/>
      </c>
      <c r="M91" t="str">
        <f ca="1">IF($I91="","",COUNTIF($I$4:$I91,5))</f>
        <v/>
      </c>
      <c r="N91" t="str">
        <f ca="1">IF($I91="","",COUNTIF($I$4:$I91,6))</f>
        <v/>
      </c>
      <c r="O91" t="str">
        <f ca="1">IF($I91="","",COUNTIF($I$4:$I91,7))</f>
        <v/>
      </c>
      <c r="P91" t="str">
        <f ca="1">IF($I91="","",COUNTIF($I$4:$I91,8))</f>
        <v/>
      </c>
      <c r="Q91" t="str">
        <f ca="1">IF($I91="","",COUNTIF($I$4:$I91,9))</f>
        <v/>
      </c>
      <c r="R91" t="str">
        <f t="shared" ca="1" si="24"/>
        <v/>
      </c>
      <c r="S91" s="24">
        <f t="shared" si="33"/>
        <v>309</v>
      </c>
      <c r="Z91" s="55" t="str">
        <f t="shared" ca="1" si="22"/>
        <v/>
      </c>
      <c r="AA91" s="17" t="str">
        <f t="shared" ca="1" si="25"/>
        <v/>
      </c>
      <c r="AB91" s="17">
        <f t="shared" ca="1" si="26"/>
        <v>0</v>
      </c>
      <c r="AD91" s="17">
        <f t="shared" ca="1" si="27"/>
        <v>0</v>
      </c>
      <c r="AF91" s="17">
        <f t="shared" si="28"/>
        <v>0</v>
      </c>
      <c r="AG91" s="17">
        <f t="shared" si="29"/>
        <v>0</v>
      </c>
      <c r="AI91" s="17">
        <f t="shared" ca="1" si="30"/>
        <v>0</v>
      </c>
      <c r="AJ91" s="17">
        <f t="shared" ca="1" si="31"/>
        <v>0</v>
      </c>
      <c r="AK91" s="17" t="str">
        <f ca="1">OFFSET(参加申込用紙!M$1,S91-1,0)</f>
        <v xml:space="preserve"> 平成</v>
      </c>
      <c r="AL91" s="17">
        <f ca="1">OFFSET(参加申込用紙!M$1,S91,0)</f>
        <v>0</v>
      </c>
      <c r="AM91" s="17">
        <f ca="1">OFFSET(参加申込用紙!O$1,S91,0)</f>
        <v>0</v>
      </c>
      <c r="AN91" s="17">
        <f ca="1">OFFSET(参加申込用紙!Q$1,S91,0)</f>
        <v>0</v>
      </c>
    </row>
    <row r="92" spans="1:40" x14ac:dyDescent="0.2">
      <c r="A92" s="70" t="str">
        <f t="shared" ca="1" si="23"/>
        <v/>
      </c>
      <c r="B92" s="24">
        <f ca="1">OFFSET(参加申込用紙!C$1,S92-1,0)</f>
        <v>0</v>
      </c>
      <c r="C92" s="24">
        <f ca="1">OFFSET(参加申込用紙!C$1,S92,0)</f>
        <v>0</v>
      </c>
      <c r="D92" s="24">
        <f>参加申込用紙!B$7</f>
        <v>0</v>
      </c>
      <c r="E92" s="24">
        <f>参加申込用紙!I$6</f>
        <v>0</v>
      </c>
      <c r="F92" s="24">
        <f ca="1">OFFSET(参加申込用紙!E$1,S92-1,0)</f>
        <v>0</v>
      </c>
      <c r="G92" s="24">
        <f ca="1">OFFSET(参加申込用紙!J$1,S92-1,0)</f>
        <v>0</v>
      </c>
      <c r="H92" s="24" t="str">
        <f ca="1">OFFSET(参加申込用紙!K$1,S92-1,0)&amp;"の部"</f>
        <v>の部</v>
      </c>
      <c r="I92" s="24" t="str">
        <f t="shared" ca="1" si="21"/>
        <v/>
      </c>
      <c r="J92" t="str">
        <f ca="1">IF($I92="","",COUNTIF($I$4:$I92,2))</f>
        <v/>
      </c>
      <c r="K92" t="str">
        <f ca="1">IF($I92="","",COUNTIF($I$4:$I92,3))</f>
        <v/>
      </c>
      <c r="L92" t="str">
        <f ca="1">IF($I92="","",COUNTIF($I$4:$I92,4))</f>
        <v/>
      </c>
      <c r="M92" t="str">
        <f ca="1">IF($I92="","",COUNTIF($I$4:$I92,5))</f>
        <v/>
      </c>
      <c r="N92" t="str">
        <f ca="1">IF($I92="","",COUNTIF($I$4:$I92,6))</f>
        <v/>
      </c>
      <c r="O92" t="str">
        <f ca="1">IF($I92="","",COUNTIF($I$4:$I92,7))</f>
        <v/>
      </c>
      <c r="P92" t="str">
        <f ca="1">IF($I92="","",COUNTIF($I$4:$I92,8))</f>
        <v/>
      </c>
      <c r="Q92" t="str">
        <f ca="1">IF($I92="","",COUNTIF($I$4:$I92,9))</f>
        <v/>
      </c>
      <c r="R92" t="str">
        <f t="shared" ca="1" si="24"/>
        <v/>
      </c>
      <c r="S92" s="24">
        <f t="shared" si="33"/>
        <v>311</v>
      </c>
      <c r="Z92" s="55" t="str">
        <f t="shared" ca="1" si="22"/>
        <v/>
      </c>
      <c r="AA92" s="17" t="str">
        <f t="shared" ca="1" si="25"/>
        <v/>
      </c>
      <c r="AB92" s="17">
        <f t="shared" ca="1" si="26"/>
        <v>0</v>
      </c>
      <c r="AD92" s="17">
        <f t="shared" ca="1" si="27"/>
        <v>0</v>
      </c>
      <c r="AF92" s="17">
        <f t="shared" si="28"/>
        <v>0</v>
      </c>
      <c r="AG92" s="17">
        <f t="shared" si="29"/>
        <v>0</v>
      </c>
      <c r="AI92" s="17">
        <f t="shared" ca="1" si="30"/>
        <v>0</v>
      </c>
      <c r="AJ92" s="17">
        <f t="shared" ca="1" si="31"/>
        <v>0</v>
      </c>
      <c r="AK92" s="17" t="str">
        <f ca="1">OFFSET(参加申込用紙!M$1,S92-1,0)</f>
        <v xml:space="preserve"> 平成</v>
      </c>
      <c r="AL92" s="17">
        <f ca="1">OFFSET(参加申込用紙!M$1,S92,0)</f>
        <v>0</v>
      </c>
      <c r="AM92" s="17">
        <f ca="1">OFFSET(参加申込用紙!O$1,S92,0)</f>
        <v>0</v>
      </c>
      <c r="AN92" s="17">
        <f ca="1">OFFSET(参加申込用紙!Q$1,S92,0)</f>
        <v>0</v>
      </c>
    </row>
    <row r="93" spans="1:40" x14ac:dyDescent="0.2">
      <c r="A93" s="70" t="str">
        <f t="shared" ca="1" si="23"/>
        <v/>
      </c>
      <c r="B93" s="24">
        <f ca="1">OFFSET(参加申込用紙!C$1,S93-1,0)</f>
        <v>0</v>
      </c>
      <c r="C93" s="24">
        <f ca="1">OFFSET(参加申込用紙!C$1,S93,0)</f>
        <v>0</v>
      </c>
      <c r="D93" s="24">
        <f>参加申込用紙!B$7</f>
        <v>0</v>
      </c>
      <c r="E93" s="24">
        <f>参加申込用紙!I$6</f>
        <v>0</v>
      </c>
      <c r="F93" s="24">
        <f ca="1">OFFSET(参加申込用紙!E$1,S93-1,0)</f>
        <v>0</v>
      </c>
      <c r="G93" s="24">
        <f ca="1">OFFSET(参加申込用紙!J$1,S93-1,0)</f>
        <v>0</v>
      </c>
      <c r="H93" s="24" t="str">
        <f ca="1">OFFSET(参加申込用紙!K$1,S93-1,0)&amp;"の部"</f>
        <v>の部</v>
      </c>
      <c r="I93" s="24" t="str">
        <f t="shared" ca="1" si="21"/>
        <v/>
      </c>
      <c r="J93" t="str">
        <f ca="1">IF($I93="","",COUNTIF($I$4:$I93,2))</f>
        <v/>
      </c>
      <c r="K93" t="str">
        <f ca="1">IF($I93="","",COUNTIF($I$4:$I93,3))</f>
        <v/>
      </c>
      <c r="L93" t="str">
        <f ca="1">IF($I93="","",COUNTIF($I$4:$I93,4))</f>
        <v/>
      </c>
      <c r="M93" t="str">
        <f ca="1">IF($I93="","",COUNTIF($I$4:$I93,5))</f>
        <v/>
      </c>
      <c r="N93" t="str">
        <f ca="1">IF($I93="","",COUNTIF($I$4:$I93,6))</f>
        <v/>
      </c>
      <c r="O93" t="str">
        <f ca="1">IF($I93="","",COUNTIF($I$4:$I93,7))</f>
        <v/>
      </c>
      <c r="P93" t="str">
        <f ca="1">IF($I93="","",COUNTIF($I$4:$I93,8))</f>
        <v/>
      </c>
      <c r="Q93" t="str">
        <f ca="1">IF($I93="","",COUNTIF($I$4:$I93,9))</f>
        <v/>
      </c>
      <c r="R93" t="str">
        <f t="shared" ca="1" si="24"/>
        <v/>
      </c>
      <c r="S93" s="24">
        <f t="shared" si="33"/>
        <v>313</v>
      </c>
      <c r="Z93" s="55" t="str">
        <f t="shared" ca="1" si="22"/>
        <v/>
      </c>
      <c r="AA93" s="17" t="str">
        <f t="shared" ca="1" si="25"/>
        <v/>
      </c>
      <c r="AB93" s="17">
        <f t="shared" ca="1" si="26"/>
        <v>0</v>
      </c>
      <c r="AD93" s="17">
        <f t="shared" ca="1" si="27"/>
        <v>0</v>
      </c>
      <c r="AF93" s="17">
        <f t="shared" si="28"/>
        <v>0</v>
      </c>
      <c r="AG93" s="17">
        <f t="shared" si="29"/>
        <v>0</v>
      </c>
      <c r="AI93" s="17">
        <f t="shared" ca="1" si="30"/>
        <v>0</v>
      </c>
      <c r="AJ93" s="17">
        <f t="shared" ca="1" si="31"/>
        <v>0</v>
      </c>
      <c r="AK93" s="17" t="str">
        <f ca="1">OFFSET(参加申込用紙!M$1,S93-1,0)</f>
        <v xml:space="preserve"> 平成</v>
      </c>
      <c r="AL93" s="17">
        <f ca="1">OFFSET(参加申込用紙!M$1,S93,0)</f>
        <v>0</v>
      </c>
      <c r="AM93" s="17">
        <f ca="1">OFFSET(参加申込用紙!O$1,S93,0)</f>
        <v>0</v>
      </c>
      <c r="AN93" s="17">
        <f ca="1">OFFSET(参加申込用紙!Q$1,S93,0)</f>
        <v>0</v>
      </c>
    </row>
    <row r="94" spans="1:40" x14ac:dyDescent="0.2">
      <c r="A94" s="70" t="str">
        <f t="shared" ca="1" si="23"/>
        <v/>
      </c>
      <c r="B94" s="25">
        <f ca="1">OFFSET(参加申込用紙!C$1,S94-1,0)</f>
        <v>0</v>
      </c>
      <c r="C94" s="25">
        <f ca="1">OFFSET(参加申込用紙!C$1,S94,0)</f>
        <v>0</v>
      </c>
      <c r="D94" s="25">
        <f>参加申込用紙!B$7</f>
        <v>0</v>
      </c>
      <c r="E94" s="25">
        <f>参加申込用紙!I$6</f>
        <v>0</v>
      </c>
      <c r="F94" s="25">
        <f ca="1">OFFSET(参加申込用紙!E$1,S94-1,0)</f>
        <v>0</v>
      </c>
      <c r="G94" s="25">
        <f ca="1">OFFSET(参加申込用紙!J$1,S94-1,0)</f>
        <v>0</v>
      </c>
      <c r="H94" s="25" t="str">
        <f ca="1">OFFSET(参加申込用紙!K$1,S94-1,0)&amp;"の部"</f>
        <v>の部</v>
      </c>
      <c r="I94" s="25" t="str">
        <f t="shared" ca="1" si="21"/>
        <v/>
      </c>
      <c r="J94" t="str">
        <f ca="1">IF($I94="","",COUNTIF($I$4:$I94,2))</f>
        <v/>
      </c>
      <c r="K94" t="str">
        <f ca="1">IF($I94="","",COUNTIF($I$4:$I94,3))</f>
        <v/>
      </c>
      <c r="L94" t="str">
        <f ca="1">IF($I94="","",COUNTIF($I$4:$I94,4))</f>
        <v/>
      </c>
      <c r="M94" t="str">
        <f ca="1">IF($I94="","",COUNTIF($I$4:$I94,5))</f>
        <v/>
      </c>
      <c r="N94" t="str">
        <f ca="1">IF($I94="","",COUNTIF($I$4:$I94,6))</f>
        <v/>
      </c>
      <c r="O94" t="str">
        <f ca="1">IF($I94="","",COUNTIF($I$4:$I94,7))</f>
        <v/>
      </c>
      <c r="P94" t="str">
        <f ca="1">IF($I94="","",COUNTIF($I$4:$I94,8))</f>
        <v/>
      </c>
      <c r="Q94" t="str">
        <f ca="1">IF($I94="","",COUNTIF($I$4:$I94,9))</f>
        <v/>
      </c>
      <c r="R94" t="str">
        <f t="shared" ca="1" si="24"/>
        <v/>
      </c>
      <c r="S94" s="30">
        <v>329</v>
      </c>
      <c r="Z94" s="55" t="str">
        <f t="shared" ca="1" si="22"/>
        <v/>
      </c>
      <c r="AA94" s="17" t="str">
        <f t="shared" ca="1" si="25"/>
        <v/>
      </c>
      <c r="AB94" s="17">
        <f t="shared" ca="1" si="26"/>
        <v>0</v>
      </c>
      <c r="AD94" s="17">
        <f t="shared" ca="1" si="27"/>
        <v>0</v>
      </c>
      <c r="AF94" s="17">
        <f t="shared" si="28"/>
        <v>0</v>
      </c>
      <c r="AG94" s="17">
        <f t="shared" si="29"/>
        <v>0</v>
      </c>
      <c r="AI94" s="17">
        <f t="shared" ca="1" si="30"/>
        <v>0</v>
      </c>
      <c r="AJ94" s="17">
        <f t="shared" ca="1" si="31"/>
        <v>0</v>
      </c>
      <c r="AK94" s="17" t="str">
        <f ca="1">OFFSET(参加申込用紙!M$1,S94-1,0)</f>
        <v xml:space="preserve"> 平成</v>
      </c>
      <c r="AL94" s="17">
        <f ca="1">OFFSET(参加申込用紙!M$1,S94,0)</f>
        <v>0</v>
      </c>
      <c r="AM94" s="17">
        <f ca="1">OFFSET(参加申込用紙!O$1,S94,0)</f>
        <v>0</v>
      </c>
      <c r="AN94" s="17">
        <f ca="1">OFFSET(参加申込用紙!Q$1,S94,0)</f>
        <v>0</v>
      </c>
    </row>
    <row r="95" spans="1:40" x14ac:dyDescent="0.2">
      <c r="A95" s="70" t="str">
        <f t="shared" ca="1" si="23"/>
        <v/>
      </c>
      <c r="B95" s="25">
        <f ca="1">OFFSET(参加申込用紙!C$1,S95-1,0)</f>
        <v>0</v>
      </c>
      <c r="C95" s="25">
        <f ca="1">OFFSET(参加申込用紙!C$1,S95,0)</f>
        <v>0</v>
      </c>
      <c r="D95" s="25">
        <f>参加申込用紙!B$7</f>
        <v>0</v>
      </c>
      <c r="E95" s="25">
        <f>参加申込用紙!I$6</f>
        <v>0</v>
      </c>
      <c r="F95" s="25">
        <f ca="1">OFFSET(参加申込用紙!E$1,S95-1,0)</f>
        <v>0</v>
      </c>
      <c r="G95" s="25">
        <f ca="1">OFFSET(参加申込用紙!J$1,S95-1,0)</f>
        <v>0</v>
      </c>
      <c r="H95" s="25" t="str">
        <f ca="1">OFFSET(参加申込用紙!K$1,S95-1,0)&amp;"の部"</f>
        <v>の部</v>
      </c>
      <c r="I95" s="25" t="str">
        <f t="shared" ca="1" si="21"/>
        <v/>
      </c>
      <c r="J95" t="str">
        <f ca="1">IF($I95="","",COUNTIF($I$4:$I95,2))</f>
        <v/>
      </c>
      <c r="K95" t="str">
        <f ca="1">IF($I95="","",COUNTIF($I$4:$I95,3))</f>
        <v/>
      </c>
      <c r="L95" t="str">
        <f ca="1">IF($I95="","",COUNTIF($I$4:$I95,4))</f>
        <v/>
      </c>
      <c r="M95" t="str">
        <f ca="1">IF($I95="","",COUNTIF($I$4:$I95,5))</f>
        <v/>
      </c>
      <c r="N95" t="str">
        <f ca="1">IF($I95="","",COUNTIF($I$4:$I95,6))</f>
        <v/>
      </c>
      <c r="O95" t="str">
        <f ca="1">IF($I95="","",COUNTIF($I$4:$I95,7))</f>
        <v/>
      </c>
      <c r="P95" t="str">
        <f ca="1">IF($I95="","",COUNTIF($I$4:$I95,8))</f>
        <v/>
      </c>
      <c r="Q95" t="str">
        <f ca="1">IF($I95="","",COUNTIF($I$4:$I95,9))</f>
        <v/>
      </c>
      <c r="R95" t="str">
        <f t="shared" ca="1" si="24"/>
        <v/>
      </c>
      <c r="S95" s="25">
        <f>S94+2</f>
        <v>331</v>
      </c>
      <c r="Z95" s="55" t="str">
        <f t="shared" ca="1" si="22"/>
        <v/>
      </c>
      <c r="AA95" s="17" t="str">
        <f t="shared" ca="1" si="25"/>
        <v/>
      </c>
      <c r="AB95" s="17">
        <f t="shared" ca="1" si="26"/>
        <v>0</v>
      </c>
      <c r="AD95" s="17">
        <f t="shared" ca="1" si="27"/>
        <v>0</v>
      </c>
      <c r="AF95" s="17">
        <f t="shared" si="28"/>
        <v>0</v>
      </c>
      <c r="AG95" s="17">
        <f t="shared" si="29"/>
        <v>0</v>
      </c>
      <c r="AI95" s="17">
        <f t="shared" ca="1" si="30"/>
        <v>0</v>
      </c>
      <c r="AJ95" s="17">
        <f t="shared" ca="1" si="31"/>
        <v>0</v>
      </c>
      <c r="AK95" s="17" t="str">
        <f ca="1">OFFSET(参加申込用紙!M$1,S95-1,0)</f>
        <v xml:space="preserve"> 平成</v>
      </c>
      <c r="AL95" s="17">
        <f ca="1">OFFSET(参加申込用紙!M$1,S95,0)</f>
        <v>0</v>
      </c>
      <c r="AM95" s="17">
        <f ca="1">OFFSET(参加申込用紙!O$1,S95,0)</f>
        <v>0</v>
      </c>
      <c r="AN95" s="17">
        <f ca="1">OFFSET(参加申込用紙!Q$1,S95,0)</f>
        <v>0</v>
      </c>
    </row>
    <row r="96" spans="1:40" x14ac:dyDescent="0.2">
      <c r="A96" s="70" t="str">
        <f t="shared" ca="1" si="23"/>
        <v/>
      </c>
      <c r="B96" s="25">
        <f ca="1">OFFSET(参加申込用紙!C$1,S96-1,0)</f>
        <v>0</v>
      </c>
      <c r="C96" s="25">
        <f ca="1">OFFSET(参加申込用紙!C$1,S96,0)</f>
        <v>0</v>
      </c>
      <c r="D96" s="25">
        <f>参加申込用紙!B$7</f>
        <v>0</v>
      </c>
      <c r="E96" s="25">
        <f>参加申込用紙!I$6</f>
        <v>0</v>
      </c>
      <c r="F96" s="25">
        <f ca="1">OFFSET(参加申込用紙!E$1,S96-1,0)</f>
        <v>0</v>
      </c>
      <c r="G96" s="25">
        <f ca="1">OFFSET(参加申込用紙!J$1,S96-1,0)</f>
        <v>0</v>
      </c>
      <c r="H96" s="25" t="str">
        <f ca="1">OFFSET(参加申込用紙!K$1,S96-1,0)&amp;"の部"</f>
        <v>の部</v>
      </c>
      <c r="I96" s="25" t="str">
        <f t="shared" ca="1" si="21"/>
        <v/>
      </c>
      <c r="J96" t="str">
        <f ca="1">IF($I96="","",COUNTIF($I$4:$I96,2))</f>
        <v/>
      </c>
      <c r="K96" t="str">
        <f ca="1">IF($I96="","",COUNTIF($I$4:$I96,3))</f>
        <v/>
      </c>
      <c r="L96" t="str">
        <f ca="1">IF($I96="","",COUNTIF($I$4:$I96,4))</f>
        <v/>
      </c>
      <c r="M96" t="str">
        <f ca="1">IF($I96="","",COUNTIF($I$4:$I96,5))</f>
        <v/>
      </c>
      <c r="N96" t="str">
        <f ca="1">IF($I96="","",COUNTIF($I$4:$I96,6))</f>
        <v/>
      </c>
      <c r="O96" t="str">
        <f ca="1">IF($I96="","",COUNTIF($I$4:$I96,7))</f>
        <v/>
      </c>
      <c r="P96" t="str">
        <f ca="1">IF($I96="","",COUNTIF($I$4:$I96,8))</f>
        <v/>
      </c>
      <c r="Q96" t="str">
        <f ca="1">IF($I96="","",COUNTIF($I$4:$I96,9))</f>
        <v/>
      </c>
      <c r="R96" t="str">
        <f t="shared" ca="1" si="24"/>
        <v/>
      </c>
      <c r="S96" s="25">
        <f t="shared" ref="S96:S103" si="34">S95+2</f>
        <v>333</v>
      </c>
      <c r="Z96" s="55" t="str">
        <f t="shared" ca="1" si="22"/>
        <v/>
      </c>
      <c r="AA96" s="17" t="str">
        <f t="shared" ca="1" si="25"/>
        <v/>
      </c>
      <c r="AB96" s="17">
        <f t="shared" ca="1" si="26"/>
        <v>0</v>
      </c>
      <c r="AD96" s="17">
        <f t="shared" ca="1" si="27"/>
        <v>0</v>
      </c>
      <c r="AF96" s="17">
        <f t="shared" si="28"/>
        <v>0</v>
      </c>
      <c r="AG96" s="17">
        <f t="shared" si="29"/>
        <v>0</v>
      </c>
      <c r="AI96" s="17">
        <f t="shared" ca="1" si="30"/>
        <v>0</v>
      </c>
      <c r="AJ96" s="17">
        <f t="shared" ca="1" si="31"/>
        <v>0</v>
      </c>
      <c r="AK96" s="17" t="str">
        <f ca="1">OFFSET(参加申込用紙!M$1,S96-1,0)</f>
        <v xml:space="preserve"> 平成</v>
      </c>
      <c r="AL96" s="17">
        <f ca="1">OFFSET(参加申込用紙!M$1,S96,0)</f>
        <v>0</v>
      </c>
      <c r="AM96" s="17">
        <f ca="1">OFFSET(参加申込用紙!O$1,S96,0)</f>
        <v>0</v>
      </c>
      <c r="AN96" s="17">
        <f ca="1">OFFSET(参加申込用紙!Q$1,S96,0)</f>
        <v>0</v>
      </c>
    </row>
    <row r="97" spans="1:40" x14ac:dyDescent="0.2">
      <c r="A97" s="70" t="str">
        <f t="shared" ca="1" si="23"/>
        <v/>
      </c>
      <c r="B97" s="25">
        <f ca="1">OFFSET(参加申込用紙!C$1,S97-1,0)</f>
        <v>0</v>
      </c>
      <c r="C97" s="25">
        <f ca="1">OFFSET(参加申込用紙!C$1,S97,0)</f>
        <v>0</v>
      </c>
      <c r="D97" s="25">
        <f>参加申込用紙!B$7</f>
        <v>0</v>
      </c>
      <c r="E97" s="25">
        <f>参加申込用紙!I$6</f>
        <v>0</v>
      </c>
      <c r="F97" s="25">
        <f ca="1">OFFSET(参加申込用紙!E$1,S97-1,0)</f>
        <v>0</v>
      </c>
      <c r="G97" s="25">
        <f ca="1">OFFSET(参加申込用紙!J$1,S97-1,0)</f>
        <v>0</v>
      </c>
      <c r="H97" s="25" t="str">
        <f ca="1">OFFSET(参加申込用紙!K$1,S97-1,0)&amp;"の部"</f>
        <v>の部</v>
      </c>
      <c r="I97" s="25" t="str">
        <f t="shared" ca="1" si="21"/>
        <v/>
      </c>
      <c r="J97" t="str">
        <f ca="1">IF($I97="","",COUNTIF($I$4:$I97,2))</f>
        <v/>
      </c>
      <c r="K97" t="str">
        <f ca="1">IF($I97="","",COUNTIF($I$4:$I97,3))</f>
        <v/>
      </c>
      <c r="L97" t="str">
        <f ca="1">IF($I97="","",COUNTIF($I$4:$I97,4))</f>
        <v/>
      </c>
      <c r="M97" t="str">
        <f ca="1">IF($I97="","",COUNTIF($I$4:$I97,5))</f>
        <v/>
      </c>
      <c r="N97" t="str">
        <f ca="1">IF($I97="","",COUNTIF($I$4:$I97,6))</f>
        <v/>
      </c>
      <c r="O97" t="str">
        <f ca="1">IF($I97="","",COUNTIF($I$4:$I97,7))</f>
        <v/>
      </c>
      <c r="P97" t="str">
        <f ca="1">IF($I97="","",COUNTIF($I$4:$I97,8))</f>
        <v/>
      </c>
      <c r="Q97" t="str">
        <f ca="1">IF($I97="","",COUNTIF($I$4:$I97,9))</f>
        <v/>
      </c>
      <c r="R97" t="str">
        <f t="shared" ca="1" si="24"/>
        <v/>
      </c>
      <c r="S97" s="25">
        <f t="shared" si="34"/>
        <v>335</v>
      </c>
      <c r="Z97" s="55" t="str">
        <f t="shared" ca="1" si="22"/>
        <v/>
      </c>
      <c r="AA97" s="17" t="str">
        <f t="shared" ca="1" si="25"/>
        <v/>
      </c>
      <c r="AB97" s="17">
        <f t="shared" ca="1" si="26"/>
        <v>0</v>
      </c>
      <c r="AD97" s="17">
        <f t="shared" ca="1" si="27"/>
        <v>0</v>
      </c>
      <c r="AF97" s="17">
        <f t="shared" si="28"/>
        <v>0</v>
      </c>
      <c r="AG97" s="17">
        <f t="shared" si="29"/>
        <v>0</v>
      </c>
      <c r="AI97" s="17">
        <f t="shared" ca="1" si="30"/>
        <v>0</v>
      </c>
      <c r="AJ97" s="17">
        <f t="shared" ca="1" si="31"/>
        <v>0</v>
      </c>
      <c r="AK97" s="17" t="str">
        <f ca="1">OFFSET(参加申込用紙!M$1,S97-1,0)</f>
        <v xml:space="preserve"> 平成</v>
      </c>
      <c r="AL97" s="17">
        <f ca="1">OFFSET(参加申込用紙!M$1,S97,0)</f>
        <v>0</v>
      </c>
      <c r="AM97" s="17">
        <f ca="1">OFFSET(参加申込用紙!O$1,S97,0)</f>
        <v>0</v>
      </c>
      <c r="AN97" s="17">
        <f ca="1">OFFSET(参加申込用紙!Q$1,S97,0)</f>
        <v>0</v>
      </c>
    </row>
    <row r="98" spans="1:40" x14ac:dyDescent="0.2">
      <c r="A98" s="70" t="str">
        <f t="shared" ca="1" si="23"/>
        <v/>
      </c>
      <c r="B98" s="25">
        <f ca="1">OFFSET(参加申込用紙!C$1,S98-1,0)</f>
        <v>0</v>
      </c>
      <c r="C98" s="25">
        <f ca="1">OFFSET(参加申込用紙!C$1,S98,0)</f>
        <v>0</v>
      </c>
      <c r="D98" s="25">
        <f>参加申込用紙!B$7</f>
        <v>0</v>
      </c>
      <c r="E98" s="25">
        <f>参加申込用紙!I$6</f>
        <v>0</v>
      </c>
      <c r="F98" s="25">
        <f ca="1">OFFSET(参加申込用紙!E$1,S98-1,0)</f>
        <v>0</v>
      </c>
      <c r="G98" s="25">
        <f ca="1">OFFSET(参加申込用紙!J$1,S98-1,0)</f>
        <v>0</v>
      </c>
      <c r="H98" s="25" t="str">
        <f ca="1">OFFSET(参加申込用紙!K$1,S98-1,0)&amp;"の部"</f>
        <v>の部</v>
      </c>
      <c r="I98" s="25" t="str">
        <f t="shared" ca="1" si="21"/>
        <v/>
      </c>
      <c r="J98" t="str">
        <f ca="1">IF($I98="","",COUNTIF($I$4:$I98,2))</f>
        <v/>
      </c>
      <c r="K98" t="str">
        <f ca="1">IF($I98="","",COUNTIF($I$4:$I98,3))</f>
        <v/>
      </c>
      <c r="L98" t="str">
        <f ca="1">IF($I98="","",COUNTIF($I$4:$I98,4))</f>
        <v/>
      </c>
      <c r="M98" t="str">
        <f ca="1">IF($I98="","",COUNTIF($I$4:$I98,5))</f>
        <v/>
      </c>
      <c r="N98" t="str">
        <f ca="1">IF($I98="","",COUNTIF($I$4:$I98,6))</f>
        <v/>
      </c>
      <c r="O98" t="str">
        <f ca="1">IF($I98="","",COUNTIF($I$4:$I98,7))</f>
        <v/>
      </c>
      <c r="P98" t="str">
        <f ca="1">IF($I98="","",COUNTIF($I$4:$I98,8))</f>
        <v/>
      </c>
      <c r="Q98" t="str">
        <f ca="1">IF($I98="","",COUNTIF($I$4:$I98,9))</f>
        <v/>
      </c>
      <c r="R98" t="str">
        <f t="shared" ca="1" si="24"/>
        <v/>
      </c>
      <c r="S98" s="25">
        <f t="shared" si="34"/>
        <v>337</v>
      </c>
      <c r="Z98" s="55" t="str">
        <f t="shared" ca="1" si="22"/>
        <v/>
      </c>
      <c r="AA98" s="17" t="str">
        <f t="shared" ca="1" si="25"/>
        <v/>
      </c>
      <c r="AB98" s="17">
        <f t="shared" ca="1" si="26"/>
        <v>0</v>
      </c>
      <c r="AD98" s="17">
        <f t="shared" ca="1" si="27"/>
        <v>0</v>
      </c>
      <c r="AF98" s="17">
        <f t="shared" si="28"/>
        <v>0</v>
      </c>
      <c r="AG98" s="17">
        <f t="shared" si="29"/>
        <v>0</v>
      </c>
      <c r="AI98" s="17">
        <f t="shared" ca="1" si="30"/>
        <v>0</v>
      </c>
      <c r="AJ98" s="17">
        <f t="shared" ca="1" si="31"/>
        <v>0</v>
      </c>
      <c r="AK98" s="17" t="str">
        <f ca="1">OFFSET(参加申込用紙!M$1,S98-1,0)</f>
        <v xml:space="preserve"> 平成</v>
      </c>
      <c r="AL98" s="17">
        <f ca="1">OFFSET(参加申込用紙!M$1,S98,0)</f>
        <v>0</v>
      </c>
      <c r="AM98" s="17">
        <f ca="1">OFFSET(参加申込用紙!O$1,S98,0)</f>
        <v>0</v>
      </c>
      <c r="AN98" s="17">
        <f ca="1">OFFSET(参加申込用紙!Q$1,S98,0)</f>
        <v>0</v>
      </c>
    </row>
    <row r="99" spans="1:40" x14ac:dyDescent="0.2">
      <c r="A99" s="70" t="str">
        <f t="shared" ca="1" si="23"/>
        <v/>
      </c>
      <c r="B99" s="25">
        <f ca="1">OFFSET(参加申込用紙!C$1,S99-1,0)</f>
        <v>0</v>
      </c>
      <c r="C99" s="25">
        <f ca="1">OFFSET(参加申込用紙!C$1,S99,0)</f>
        <v>0</v>
      </c>
      <c r="D99" s="25">
        <f>参加申込用紙!B$7</f>
        <v>0</v>
      </c>
      <c r="E99" s="25">
        <f>参加申込用紙!I$6</f>
        <v>0</v>
      </c>
      <c r="F99" s="25">
        <f ca="1">OFFSET(参加申込用紙!E$1,S99-1,0)</f>
        <v>0</v>
      </c>
      <c r="G99" s="25">
        <f ca="1">OFFSET(参加申込用紙!J$1,S99-1,0)</f>
        <v>0</v>
      </c>
      <c r="H99" s="25" t="str">
        <f ca="1">OFFSET(参加申込用紙!K$1,S99-1,0)&amp;"の部"</f>
        <v>の部</v>
      </c>
      <c r="I99" s="25" t="str">
        <f t="shared" ca="1" si="21"/>
        <v/>
      </c>
      <c r="J99" t="str">
        <f ca="1">IF($I99="","",COUNTIF($I$4:$I99,2))</f>
        <v/>
      </c>
      <c r="K99" t="str">
        <f ca="1">IF($I99="","",COUNTIF($I$4:$I99,3))</f>
        <v/>
      </c>
      <c r="L99" t="str">
        <f ca="1">IF($I99="","",COUNTIF($I$4:$I99,4))</f>
        <v/>
      </c>
      <c r="M99" t="str">
        <f ca="1">IF($I99="","",COUNTIF($I$4:$I99,5))</f>
        <v/>
      </c>
      <c r="N99" t="str">
        <f ca="1">IF($I99="","",COUNTIF($I$4:$I99,6))</f>
        <v/>
      </c>
      <c r="O99" t="str">
        <f ca="1">IF($I99="","",COUNTIF($I$4:$I99,7))</f>
        <v/>
      </c>
      <c r="P99" t="str">
        <f ca="1">IF($I99="","",COUNTIF($I$4:$I99,8))</f>
        <v/>
      </c>
      <c r="Q99" t="str">
        <f ca="1">IF($I99="","",COUNTIF($I$4:$I99,9))</f>
        <v/>
      </c>
      <c r="R99" t="str">
        <f t="shared" ca="1" si="24"/>
        <v/>
      </c>
      <c r="S99" s="25">
        <f t="shared" si="34"/>
        <v>339</v>
      </c>
      <c r="Z99" s="55" t="str">
        <f t="shared" ca="1" si="22"/>
        <v/>
      </c>
      <c r="AA99" s="17" t="str">
        <f t="shared" ca="1" si="25"/>
        <v/>
      </c>
      <c r="AB99" s="17">
        <f t="shared" ca="1" si="26"/>
        <v>0</v>
      </c>
      <c r="AD99" s="17">
        <f t="shared" ca="1" si="27"/>
        <v>0</v>
      </c>
      <c r="AF99" s="17">
        <f t="shared" si="28"/>
        <v>0</v>
      </c>
      <c r="AG99" s="17">
        <f t="shared" si="29"/>
        <v>0</v>
      </c>
      <c r="AI99" s="17">
        <f t="shared" ca="1" si="30"/>
        <v>0</v>
      </c>
      <c r="AJ99" s="17">
        <f t="shared" ca="1" si="31"/>
        <v>0</v>
      </c>
      <c r="AK99" s="17" t="str">
        <f ca="1">OFFSET(参加申込用紙!M$1,S99-1,0)</f>
        <v xml:space="preserve"> 平成</v>
      </c>
      <c r="AL99" s="17">
        <f ca="1">OFFSET(参加申込用紙!M$1,S99,0)</f>
        <v>0</v>
      </c>
      <c r="AM99" s="17">
        <f ca="1">OFFSET(参加申込用紙!O$1,S99,0)</f>
        <v>0</v>
      </c>
      <c r="AN99" s="17">
        <f ca="1">OFFSET(参加申込用紙!Q$1,S99,0)</f>
        <v>0</v>
      </c>
    </row>
    <row r="100" spans="1:40" x14ac:dyDescent="0.2">
      <c r="A100" s="70" t="str">
        <f t="shared" ca="1" si="23"/>
        <v/>
      </c>
      <c r="B100" s="25">
        <f ca="1">OFFSET(参加申込用紙!C$1,S100-1,0)</f>
        <v>0</v>
      </c>
      <c r="C100" s="25">
        <f ca="1">OFFSET(参加申込用紙!C$1,S100,0)</f>
        <v>0</v>
      </c>
      <c r="D100" s="25">
        <f>参加申込用紙!B$7</f>
        <v>0</v>
      </c>
      <c r="E100" s="25">
        <f>参加申込用紙!I$6</f>
        <v>0</v>
      </c>
      <c r="F100" s="25">
        <f ca="1">OFFSET(参加申込用紙!E$1,S100-1,0)</f>
        <v>0</v>
      </c>
      <c r="G100" s="25">
        <f ca="1">OFFSET(参加申込用紙!J$1,S100-1,0)</f>
        <v>0</v>
      </c>
      <c r="H100" s="25" t="str">
        <f ca="1">OFFSET(参加申込用紙!K$1,S100-1,0)&amp;"の部"</f>
        <v>の部</v>
      </c>
      <c r="I100" s="25" t="str">
        <f t="shared" ref="I100:I103" ca="1" si="35">IF(ISNA(VLOOKUP(H100,AP:AQ,2,FALSE)),"",VLOOKUP(H100,AP:AQ,2,FALSE))</f>
        <v/>
      </c>
      <c r="J100" t="str">
        <f ca="1">IF($I100="","",COUNTIF($I$4:$I100,2))</f>
        <v/>
      </c>
      <c r="K100" t="str">
        <f ca="1">IF($I100="","",COUNTIF($I$4:$I100,3))</f>
        <v/>
      </c>
      <c r="L100" t="str">
        <f ca="1">IF($I100="","",COUNTIF($I$4:$I100,4))</f>
        <v/>
      </c>
      <c r="M100" t="str">
        <f ca="1">IF($I100="","",COUNTIF($I$4:$I100,5))</f>
        <v/>
      </c>
      <c r="N100" t="str">
        <f ca="1">IF($I100="","",COUNTIF($I$4:$I100,6))</f>
        <v/>
      </c>
      <c r="O100" t="str">
        <f ca="1">IF($I100="","",COUNTIF($I$4:$I100,7))</f>
        <v/>
      </c>
      <c r="P100" t="str">
        <f ca="1">IF($I100="","",COUNTIF($I$4:$I100,8))</f>
        <v/>
      </c>
      <c r="Q100" t="str">
        <f ca="1">IF($I100="","",COUNTIF($I$4:$I100,9))</f>
        <v/>
      </c>
      <c r="R100" t="str">
        <f t="shared" ca="1" si="24"/>
        <v/>
      </c>
      <c r="S100" s="25">
        <f t="shared" si="34"/>
        <v>341</v>
      </c>
      <c r="Z100" s="55" t="str">
        <f t="shared" ca="1" si="22"/>
        <v/>
      </c>
      <c r="AA100" s="17" t="str">
        <f t="shared" ca="1" si="25"/>
        <v/>
      </c>
      <c r="AB100" s="17">
        <f t="shared" ca="1" si="26"/>
        <v>0</v>
      </c>
      <c r="AD100" s="17">
        <f t="shared" ca="1" si="27"/>
        <v>0</v>
      </c>
      <c r="AF100" s="17">
        <f t="shared" si="28"/>
        <v>0</v>
      </c>
      <c r="AG100" s="17">
        <f t="shared" si="29"/>
        <v>0</v>
      </c>
      <c r="AI100" s="17">
        <f t="shared" ca="1" si="30"/>
        <v>0</v>
      </c>
      <c r="AJ100" s="17">
        <f t="shared" ca="1" si="31"/>
        <v>0</v>
      </c>
      <c r="AK100" s="17" t="str">
        <f ca="1">OFFSET(参加申込用紙!M$1,S100-1,0)</f>
        <v xml:space="preserve"> 平成</v>
      </c>
      <c r="AL100" s="17">
        <f ca="1">OFFSET(参加申込用紙!M$1,S100,0)</f>
        <v>0</v>
      </c>
      <c r="AM100" s="17">
        <f ca="1">OFFSET(参加申込用紙!O$1,S100,0)</f>
        <v>0</v>
      </c>
      <c r="AN100" s="17">
        <f ca="1">OFFSET(参加申込用紙!Q$1,S100,0)</f>
        <v>0</v>
      </c>
    </row>
    <row r="101" spans="1:40" x14ac:dyDescent="0.2">
      <c r="A101" s="70" t="str">
        <f t="shared" ca="1" si="23"/>
        <v/>
      </c>
      <c r="B101" s="25">
        <f ca="1">OFFSET(参加申込用紙!C$1,S101-1,0)</f>
        <v>0</v>
      </c>
      <c r="C101" s="25">
        <f ca="1">OFFSET(参加申込用紙!C$1,S101,0)</f>
        <v>0</v>
      </c>
      <c r="D101" s="25">
        <f>参加申込用紙!B$7</f>
        <v>0</v>
      </c>
      <c r="E101" s="25">
        <f>参加申込用紙!I$6</f>
        <v>0</v>
      </c>
      <c r="F101" s="25">
        <f ca="1">OFFSET(参加申込用紙!E$1,S101-1,0)</f>
        <v>0</v>
      </c>
      <c r="G101" s="25">
        <f ca="1">OFFSET(参加申込用紙!J$1,S101-1,0)</f>
        <v>0</v>
      </c>
      <c r="H101" s="25" t="str">
        <f ca="1">OFFSET(参加申込用紙!K$1,S101-1,0)&amp;"の部"</f>
        <v>の部</v>
      </c>
      <c r="I101" s="25" t="str">
        <f t="shared" ca="1" si="35"/>
        <v/>
      </c>
      <c r="J101" t="str">
        <f ca="1">IF($I101="","",COUNTIF($I$4:$I101,2))</f>
        <v/>
      </c>
      <c r="K101" t="str">
        <f ca="1">IF($I101="","",COUNTIF($I$4:$I101,3))</f>
        <v/>
      </c>
      <c r="L101" t="str">
        <f ca="1">IF($I101="","",COUNTIF($I$4:$I101,4))</f>
        <v/>
      </c>
      <c r="M101" t="str">
        <f ca="1">IF($I101="","",COUNTIF($I$4:$I101,5))</f>
        <v/>
      </c>
      <c r="N101" t="str">
        <f ca="1">IF($I101="","",COUNTIF($I$4:$I101,6))</f>
        <v/>
      </c>
      <c r="O101" t="str">
        <f ca="1">IF($I101="","",COUNTIF($I$4:$I101,7))</f>
        <v/>
      </c>
      <c r="P101" t="str">
        <f ca="1">IF($I101="","",COUNTIF($I$4:$I101,8))</f>
        <v/>
      </c>
      <c r="Q101" t="str">
        <f ca="1">IF($I101="","",COUNTIF($I$4:$I101,9))</f>
        <v/>
      </c>
      <c r="R101" t="str">
        <f t="shared" ca="1" si="24"/>
        <v/>
      </c>
      <c r="S101" s="25">
        <f t="shared" si="34"/>
        <v>343</v>
      </c>
      <c r="Z101" s="55" t="str">
        <f t="shared" ca="1" si="22"/>
        <v/>
      </c>
      <c r="AA101" s="17" t="str">
        <f t="shared" ca="1" si="25"/>
        <v/>
      </c>
      <c r="AB101" s="17">
        <f t="shared" ca="1" si="26"/>
        <v>0</v>
      </c>
      <c r="AD101" s="17">
        <f t="shared" ca="1" si="27"/>
        <v>0</v>
      </c>
      <c r="AF101" s="17">
        <f t="shared" si="28"/>
        <v>0</v>
      </c>
      <c r="AG101" s="17">
        <f t="shared" si="29"/>
        <v>0</v>
      </c>
      <c r="AI101" s="17">
        <f t="shared" ca="1" si="30"/>
        <v>0</v>
      </c>
      <c r="AJ101" s="17">
        <f t="shared" ca="1" si="31"/>
        <v>0</v>
      </c>
      <c r="AK101" s="17" t="str">
        <f ca="1">OFFSET(参加申込用紙!M$1,S101-1,0)</f>
        <v xml:space="preserve"> 平成</v>
      </c>
      <c r="AL101" s="17">
        <f ca="1">OFFSET(参加申込用紙!M$1,S101,0)</f>
        <v>0</v>
      </c>
      <c r="AM101" s="17">
        <f ca="1">OFFSET(参加申込用紙!O$1,S101,0)</f>
        <v>0</v>
      </c>
      <c r="AN101" s="17">
        <f ca="1">OFFSET(参加申込用紙!Q$1,S101,0)</f>
        <v>0</v>
      </c>
    </row>
    <row r="102" spans="1:40" x14ac:dyDescent="0.2">
      <c r="A102" s="70" t="str">
        <f t="shared" ca="1" si="23"/>
        <v/>
      </c>
      <c r="B102" s="25">
        <f ca="1">OFFSET(参加申込用紙!C$1,S102-1,0)</f>
        <v>0</v>
      </c>
      <c r="C102" s="25">
        <f ca="1">OFFSET(参加申込用紙!C$1,S102,0)</f>
        <v>0</v>
      </c>
      <c r="D102" s="25">
        <f>参加申込用紙!B$7</f>
        <v>0</v>
      </c>
      <c r="E102" s="25">
        <f>参加申込用紙!I$6</f>
        <v>0</v>
      </c>
      <c r="F102" s="25">
        <f ca="1">OFFSET(参加申込用紙!E$1,S102-1,0)</f>
        <v>0</v>
      </c>
      <c r="G102" s="25">
        <f ca="1">OFFSET(参加申込用紙!J$1,S102-1,0)</f>
        <v>0</v>
      </c>
      <c r="H102" s="25" t="str">
        <f ca="1">OFFSET(参加申込用紙!K$1,S102-1,0)&amp;"の部"</f>
        <v>の部</v>
      </c>
      <c r="I102" s="25" t="str">
        <f t="shared" ca="1" si="35"/>
        <v/>
      </c>
      <c r="J102" t="str">
        <f ca="1">IF($I102="","",COUNTIF($I$4:$I102,2))</f>
        <v/>
      </c>
      <c r="K102" t="str">
        <f ca="1">IF($I102="","",COUNTIF($I$4:$I102,3))</f>
        <v/>
      </c>
      <c r="L102" t="str">
        <f ca="1">IF($I102="","",COUNTIF($I$4:$I102,4))</f>
        <v/>
      </c>
      <c r="M102" t="str">
        <f ca="1">IF($I102="","",COUNTIF($I$4:$I102,5))</f>
        <v/>
      </c>
      <c r="N102" t="str">
        <f ca="1">IF($I102="","",COUNTIF($I$4:$I102,6))</f>
        <v/>
      </c>
      <c r="O102" t="str">
        <f ca="1">IF($I102="","",COUNTIF($I$4:$I102,7))</f>
        <v/>
      </c>
      <c r="P102" t="str">
        <f ca="1">IF($I102="","",COUNTIF($I$4:$I102,8))</f>
        <v/>
      </c>
      <c r="Q102" t="str">
        <f ca="1">IF($I102="","",COUNTIF($I$4:$I102,9))</f>
        <v/>
      </c>
      <c r="R102" t="str">
        <f t="shared" ca="1" si="24"/>
        <v/>
      </c>
      <c r="S102" s="25">
        <f t="shared" si="34"/>
        <v>345</v>
      </c>
      <c r="Z102" s="55" t="str">
        <f t="shared" ca="1" si="22"/>
        <v/>
      </c>
      <c r="AA102" s="17" t="str">
        <f t="shared" ca="1" si="25"/>
        <v/>
      </c>
      <c r="AB102" s="17">
        <f t="shared" ca="1" si="26"/>
        <v>0</v>
      </c>
      <c r="AD102" s="17">
        <f t="shared" ca="1" si="27"/>
        <v>0</v>
      </c>
      <c r="AF102" s="17">
        <f t="shared" si="28"/>
        <v>0</v>
      </c>
      <c r="AG102" s="17">
        <f t="shared" si="29"/>
        <v>0</v>
      </c>
      <c r="AI102" s="17">
        <f t="shared" ca="1" si="30"/>
        <v>0</v>
      </c>
      <c r="AJ102" s="17">
        <f t="shared" ca="1" si="31"/>
        <v>0</v>
      </c>
      <c r="AK102" s="17" t="str">
        <f ca="1">OFFSET(参加申込用紙!M$1,S102-1,0)</f>
        <v xml:space="preserve"> 平成</v>
      </c>
      <c r="AL102" s="17">
        <f ca="1">OFFSET(参加申込用紙!M$1,S102,0)</f>
        <v>0</v>
      </c>
      <c r="AM102" s="17">
        <f ca="1">OFFSET(参加申込用紙!O$1,S102,0)</f>
        <v>0</v>
      </c>
      <c r="AN102" s="17">
        <f ca="1">OFFSET(参加申込用紙!Q$1,S102,0)</f>
        <v>0</v>
      </c>
    </row>
    <row r="103" spans="1:40" x14ac:dyDescent="0.2">
      <c r="A103" s="70" t="str">
        <f t="shared" ca="1" si="23"/>
        <v/>
      </c>
      <c r="B103" s="25">
        <f ca="1">OFFSET(参加申込用紙!C$1,S103-1,0)</f>
        <v>0</v>
      </c>
      <c r="C103" s="25">
        <f ca="1">OFFSET(参加申込用紙!C$1,S103,0)</f>
        <v>0</v>
      </c>
      <c r="D103" s="25">
        <f>参加申込用紙!B$7</f>
        <v>0</v>
      </c>
      <c r="E103" s="25">
        <f>参加申込用紙!I$6</f>
        <v>0</v>
      </c>
      <c r="F103" s="25">
        <f ca="1">OFFSET(参加申込用紙!E$1,S103-1,0)</f>
        <v>0</v>
      </c>
      <c r="G103" s="25">
        <f ca="1">OFFSET(参加申込用紙!J$1,S103-1,0)</f>
        <v>0</v>
      </c>
      <c r="H103" s="25" t="str">
        <f ca="1">OFFSET(参加申込用紙!K$1,S103-1,0)&amp;"の部"</f>
        <v>の部</v>
      </c>
      <c r="I103" s="25" t="str">
        <f t="shared" ca="1" si="35"/>
        <v/>
      </c>
      <c r="J103" t="str">
        <f ca="1">IF($I103="","",COUNTIF($I$4:$I103,2))</f>
        <v/>
      </c>
      <c r="K103" t="str">
        <f ca="1">IF($I103="","",COUNTIF($I$4:$I103,3))</f>
        <v/>
      </c>
      <c r="L103" t="str">
        <f ca="1">IF($I103="","",COUNTIF($I$4:$I103,4))</f>
        <v/>
      </c>
      <c r="M103" t="str">
        <f ca="1">IF($I103="","",COUNTIF($I$4:$I103,5))</f>
        <v/>
      </c>
      <c r="N103" t="str">
        <f ca="1">IF($I103="","",COUNTIF($I$4:$I103,6))</f>
        <v/>
      </c>
      <c r="O103" t="str">
        <f ca="1">IF($I103="","",COUNTIF($I$4:$I103,7))</f>
        <v/>
      </c>
      <c r="P103" t="str">
        <f ca="1">IF($I103="","",COUNTIF($I$4:$I103,8))</f>
        <v/>
      </c>
      <c r="Q103" t="str">
        <f ca="1">IF($I103="","",COUNTIF($I$4:$I103,9))</f>
        <v/>
      </c>
      <c r="R103" t="str">
        <f t="shared" ca="1" si="24"/>
        <v/>
      </c>
      <c r="S103" s="25">
        <f t="shared" si="34"/>
        <v>347</v>
      </c>
      <c r="Z103" s="55" t="str">
        <f t="shared" ca="1" si="22"/>
        <v/>
      </c>
      <c r="AA103" s="17" t="str">
        <f t="shared" ca="1" si="25"/>
        <v/>
      </c>
      <c r="AB103" s="17">
        <f t="shared" ca="1" si="26"/>
        <v>0</v>
      </c>
      <c r="AD103" s="17">
        <f t="shared" ca="1" si="27"/>
        <v>0</v>
      </c>
      <c r="AF103" s="17">
        <f t="shared" si="28"/>
        <v>0</v>
      </c>
      <c r="AG103" s="17">
        <f t="shared" si="29"/>
        <v>0</v>
      </c>
      <c r="AI103" s="17">
        <f t="shared" ca="1" si="30"/>
        <v>0</v>
      </c>
      <c r="AJ103" s="17">
        <f t="shared" ca="1" si="31"/>
        <v>0</v>
      </c>
      <c r="AK103" s="17" t="str">
        <f ca="1">OFFSET(参加申込用紙!M$1,S103-1,0)</f>
        <v xml:space="preserve"> 平成</v>
      </c>
      <c r="AL103" s="17">
        <f ca="1">OFFSET(参加申込用紙!M$1,S103,0)</f>
        <v>0</v>
      </c>
      <c r="AM103" s="17">
        <f ca="1">OFFSET(参加申込用紙!O$1,S103,0)</f>
        <v>0</v>
      </c>
      <c r="AN103" s="17">
        <f ca="1">OFFSET(参加申込用紙!Q$1,S103,0)</f>
        <v>0</v>
      </c>
    </row>
  </sheetData>
  <sheetProtection algorithmName="SHA-512" hashValue="uRNYi/CRgOeAuDbhmmRswv50P5CXDthjhQNeHxEtRnHt29WFz+PUV2JE5hz+W88OJZhSLXDB/vX7s/plAnVxrg==" saltValue="iW1NzPi15IZO3MUngwMCIg==" spinCount="100000" sheet="1" objects="1" scenarios="1"/>
  <mergeCells count="1">
    <mergeCell ref="AK3:AN3"/>
  </mergeCells>
  <phoneticPr fontId="2"/>
  <pageMargins left="0.75" right="0.75" top="1" bottom="1" header="0.51200000000000001" footer="0.51200000000000001"/>
  <pageSetup paperSize="9" orientation="portrait"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CECFF"/>
  </sheetPr>
  <dimension ref="A1:R102"/>
  <sheetViews>
    <sheetView workbookViewId="0">
      <pane ySplit="2" topLeftCell="A3" activePane="bottomLeft" state="frozenSplit"/>
      <selection activeCell="K13" sqref="K13"/>
      <selection pane="bottomLeft" activeCell="K13" sqref="K13"/>
    </sheetView>
  </sheetViews>
  <sheetFormatPr defaultColWidth="9" defaultRowHeight="13.2" x14ac:dyDescent="0.2"/>
  <cols>
    <col min="1" max="1" width="9" style="52"/>
    <col min="2" max="2" width="19.6640625" style="52" customWidth="1"/>
    <col min="3" max="3" width="16.44140625" style="52" hidden="1" customWidth="1"/>
    <col min="4" max="4" width="23" style="52" hidden="1" customWidth="1"/>
    <col min="5" max="6" width="9.33203125" style="52" customWidth="1"/>
    <col min="7" max="8" width="9" style="52"/>
    <col min="9" max="9" width="0" style="52" hidden="1" customWidth="1"/>
    <col min="10" max="10" width="21.44140625" style="52" customWidth="1"/>
    <col min="11" max="18" width="26.33203125" style="47" hidden="1" customWidth="1"/>
    <col min="19" max="19" width="9" style="47" customWidth="1"/>
    <col min="20" max="16384" width="9" style="47"/>
  </cols>
  <sheetData>
    <row r="1" spans="1:17" ht="22.5" customHeight="1" x14ac:dyDescent="0.2">
      <c r="A1" s="62">
        <f>入力用!A2</f>
        <v>0</v>
      </c>
      <c r="B1" s="62">
        <f>入力用!B2</f>
        <v>0</v>
      </c>
      <c r="C1" s="128" t="s">
        <v>137</v>
      </c>
      <c r="D1" s="128" t="s">
        <v>91</v>
      </c>
      <c r="E1" s="131" t="s">
        <v>92</v>
      </c>
      <c r="F1" s="128" t="s">
        <v>132</v>
      </c>
      <c r="G1" s="128" t="s">
        <v>133</v>
      </c>
      <c r="H1" s="130" t="s">
        <v>128</v>
      </c>
      <c r="I1" s="128" t="s">
        <v>96</v>
      </c>
      <c r="J1" s="128" t="s">
        <v>97</v>
      </c>
      <c r="K1" s="53">
        <f>参加申込用紙!B3</f>
        <v>0</v>
      </c>
      <c r="P1" s="34" t="s">
        <v>63</v>
      </c>
      <c r="Q1" s="47" t="s">
        <v>129</v>
      </c>
    </row>
    <row r="2" spans="1:17" ht="21.75" customHeight="1" x14ac:dyDescent="0.2">
      <c r="A2" s="45" t="s">
        <v>89</v>
      </c>
      <c r="B2" s="45" t="s">
        <v>90</v>
      </c>
      <c r="C2" s="129"/>
      <c r="D2" s="129"/>
      <c r="E2" s="131"/>
      <c r="F2" s="129"/>
      <c r="G2" s="129"/>
      <c r="H2" s="129"/>
      <c r="I2" s="129"/>
      <c r="J2" s="129"/>
      <c r="K2" s="53">
        <f>入力用!B2</f>
        <v>0</v>
      </c>
      <c r="L2" s="46"/>
      <c r="P2" s="34" t="s">
        <v>64</v>
      </c>
      <c r="Q2" s="47" t="s">
        <v>129</v>
      </c>
    </row>
    <row r="3" spans="1:17" ht="21.75" customHeight="1" x14ac:dyDescent="0.2">
      <c r="A3" s="49" t="str">
        <f ca="1">入力用!A4</f>
        <v/>
      </c>
      <c r="B3" s="49" t="str">
        <f ca="1">IF(入力用!C4=0,"",入力用!C4)</f>
        <v/>
      </c>
      <c r="C3" s="49" t="str">
        <f ca="1">IF(入力用!B4=0,"",入力用!B4)</f>
        <v/>
      </c>
      <c r="D3" s="49" t="str">
        <f ca="1">IF(入力用!B4=0,"",入力用!B$2)</f>
        <v/>
      </c>
      <c r="E3" s="49" t="str">
        <f ca="1">IF(入力用!B4=0,"",入力用!G4)</f>
        <v/>
      </c>
      <c r="F3" s="50"/>
      <c r="G3" s="50"/>
      <c r="H3" s="50"/>
      <c r="I3" s="49" t="str">
        <f ca="1">IF(入力用!B4=0,"",SUM(F3:H3))</f>
        <v/>
      </c>
      <c r="J3" s="49" t="str">
        <f ca="1">IF(入力用!B4=0,"",入力用!Z4)</f>
        <v/>
      </c>
      <c r="K3" s="51" t="s">
        <v>98</v>
      </c>
      <c r="M3" s="47">
        <v>0</v>
      </c>
      <c r="N3" s="47">
        <v>0</v>
      </c>
      <c r="P3" s="29" t="s">
        <v>65</v>
      </c>
      <c r="Q3" s="47" t="s">
        <v>130</v>
      </c>
    </row>
    <row r="4" spans="1:17" ht="22.5" customHeight="1" x14ac:dyDescent="0.2">
      <c r="A4" s="49" t="str">
        <f ca="1">入力用!A5</f>
        <v/>
      </c>
      <c r="B4" s="49" t="str">
        <f ca="1">IF(入力用!C5=0,"",入力用!C5)</f>
        <v/>
      </c>
      <c r="C4" s="49" t="str">
        <f ca="1">IF(入力用!B5=0,"",入力用!B5)</f>
        <v/>
      </c>
      <c r="D4" s="49" t="str">
        <f ca="1">IF(入力用!B5=0,"",入力用!B$2)</f>
        <v/>
      </c>
      <c r="E4" s="49" t="str">
        <f ca="1">IF(入力用!B5=0,"",入力用!G5)</f>
        <v/>
      </c>
      <c r="F4" s="50"/>
      <c r="G4" s="50"/>
      <c r="H4" s="50"/>
      <c r="I4" s="49" t="str">
        <f ca="1">IF(入力用!B5=0,"",SUM(F4:H4))</f>
        <v/>
      </c>
      <c r="J4" s="49" t="str">
        <f ca="1">IF(入力用!B5=0,"",入力用!Z5)</f>
        <v/>
      </c>
      <c r="M4" s="47">
        <v>1</v>
      </c>
      <c r="N4" s="47">
        <v>1</v>
      </c>
      <c r="P4" s="34" t="s">
        <v>66</v>
      </c>
      <c r="Q4" s="47" t="s">
        <v>130</v>
      </c>
    </row>
    <row r="5" spans="1:17" ht="22.5" customHeight="1" x14ac:dyDescent="0.2">
      <c r="A5" s="49" t="str">
        <f ca="1">入力用!A6</f>
        <v/>
      </c>
      <c r="B5" s="49" t="str">
        <f ca="1">IF(入力用!C6=0,"",入力用!C6)</f>
        <v/>
      </c>
      <c r="C5" s="49" t="str">
        <f ca="1">IF(入力用!B6=0,"",入力用!B6)</f>
        <v/>
      </c>
      <c r="D5" s="49" t="str">
        <f ca="1">IF(入力用!B6=0,"",入力用!B$2)</f>
        <v/>
      </c>
      <c r="E5" s="49" t="str">
        <f ca="1">IF(入力用!B6=0,"",入力用!G6)</f>
        <v/>
      </c>
      <c r="F5" s="50"/>
      <c r="G5" s="50"/>
      <c r="H5" s="50"/>
      <c r="I5" s="49" t="str">
        <f ca="1">IF(入力用!B6=0,"",SUM(F5:H5))</f>
        <v/>
      </c>
      <c r="J5" s="49" t="str">
        <f ca="1">IF(入力用!B6=0,"",入力用!Z6)</f>
        <v/>
      </c>
      <c r="M5" s="47">
        <v>2</v>
      </c>
      <c r="N5" s="47">
        <v>2</v>
      </c>
      <c r="P5" s="34" t="s">
        <v>67</v>
      </c>
      <c r="Q5" s="47" t="s">
        <v>130</v>
      </c>
    </row>
    <row r="6" spans="1:17" ht="22.5" customHeight="1" x14ac:dyDescent="0.2">
      <c r="A6" s="49" t="str">
        <f ca="1">入力用!A7</f>
        <v/>
      </c>
      <c r="B6" s="49" t="str">
        <f ca="1">IF(入力用!C7=0,"",入力用!C7)</f>
        <v/>
      </c>
      <c r="C6" s="49" t="str">
        <f ca="1">IF(入力用!B7=0,"",入力用!B7)</f>
        <v/>
      </c>
      <c r="D6" s="49" t="str">
        <f ca="1">IF(入力用!B7=0,"",入力用!B$2)</f>
        <v/>
      </c>
      <c r="E6" s="49" t="str">
        <f ca="1">IF(入力用!B7=0,"",入力用!G7)</f>
        <v/>
      </c>
      <c r="F6" s="50"/>
      <c r="G6" s="50"/>
      <c r="H6" s="50"/>
      <c r="I6" s="49" t="str">
        <f ca="1">IF(入力用!B7=0,"",SUM(F6:H6))</f>
        <v/>
      </c>
      <c r="J6" s="49" t="str">
        <f ca="1">IF(入力用!B7=0,"",入力用!Z7)</f>
        <v/>
      </c>
      <c r="M6" s="47">
        <v>3</v>
      </c>
      <c r="N6" s="47">
        <v>3</v>
      </c>
      <c r="P6" s="34" t="s">
        <v>68</v>
      </c>
      <c r="Q6" s="47" t="s">
        <v>68</v>
      </c>
    </row>
    <row r="7" spans="1:17" ht="22.5" customHeight="1" x14ac:dyDescent="0.2">
      <c r="A7" s="49" t="str">
        <f ca="1">入力用!A8</f>
        <v/>
      </c>
      <c r="B7" s="49" t="str">
        <f ca="1">IF(入力用!C8=0,"",入力用!C8)</f>
        <v/>
      </c>
      <c r="C7" s="49" t="str">
        <f ca="1">IF(入力用!B8=0,"",入力用!B8)</f>
        <v/>
      </c>
      <c r="D7" s="49" t="str">
        <f ca="1">IF(入力用!B8=0,"",入力用!B$2)</f>
        <v/>
      </c>
      <c r="E7" s="49" t="str">
        <f ca="1">IF(入力用!B8=0,"",入力用!G8)</f>
        <v/>
      </c>
      <c r="F7" s="50"/>
      <c r="G7" s="50"/>
      <c r="H7" s="50"/>
      <c r="I7" s="49" t="str">
        <f ca="1">IF(入力用!B8=0,"",SUM(F7:H7))</f>
        <v/>
      </c>
      <c r="J7" s="49" t="str">
        <f ca="1">IF(入力用!B8=0,"",入力用!Z8)</f>
        <v/>
      </c>
      <c r="M7" s="47">
        <v>4</v>
      </c>
      <c r="N7" s="47">
        <v>4</v>
      </c>
      <c r="P7" s="34" t="s">
        <v>69</v>
      </c>
      <c r="Q7" s="47" t="s">
        <v>131</v>
      </c>
    </row>
    <row r="8" spans="1:17" ht="22.5" customHeight="1" x14ac:dyDescent="0.2">
      <c r="A8" s="49" t="str">
        <f ca="1">入力用!A9</f>
        <v/>
      </c>
      <c r="B8" s="49" t="str">
        <f ca="1">IF(入力用!C9=0,"",入力用!C9)</f>
        <v/>
      </c>
      <c r="C8" s="49" t="str">
        <f ca="1">IF(入力用!B9=0,"",入力用!B9)</f>
        <v/>
      </c>
      <c r="D8" s="49" t="str">
        <f ca="1">IF(入力用!B9=0,"",入力用!B$2)</f>
        <v/>
      </c>
      <c r="E8" s="49" t="str">
        <f ca="1">IF(入力用!B9=0,"",入力用!G9)</f>
        <v/>
      </c>
      <c r="F8" s="50"/>
      <c r="G8" s="50"/>
      <c r="H8" s="50"/>
      <c r="I8" s="49" t="str">
        <f ca="1">IF(入力用!B9=0,"",SUM(F8:H8))</f>
        <v/>
      </c>
      <c r="J8" s="49" t="str">
        <f ca="1">IF(入力用!B9=0,"",入力用!Z9)</f>
        <v/>
      </c>
      <c r="M8" s="47">
        <v>5</v>
      </c>
      <c r="N8" s="47">
        <v>5</v>
      </c>
      <c r="P8" s="34" t="s">
        <v>70</v>
      </c>
      <c r="Q8" s="47" t="s">
        <v>131</v>
      </c>
    </row>
    <row r="9" spans="1:17" ht="22.5" customHeight="1" x14ac:dyDescent="0.2">
      <c r="A9" s="49" t="str">
        <f ca="1">入力用!A10</f>
        <v/>
      </c>
      <c r="B9" s="49" t="str">
        <f ca="1">IF(入力用!C10=0,"",入力用!C10)</f>
        <v/>
      </c>
      <c r="C9" s="49" t="str">
        <f ca="1">IF(入力用!B10=0,"",入力用!B10)</f>
        <v/>
      </c>
      <c r="D9" s="49" t="str">
        <f ca="1">IF(入力用!B10=0,"",入力用!B$2)</f>
        <v/>
      </c>
      <c r="E9" s="49" t="str">
        <f ca="1">IF(入力用!B10=0,"",入力用!G10)</f>
        <v/>
      </c>
      <c r="F9" s="50"/>
      <c r="G9" s="50"/>
      <c r="H9" s="50"/>
      <c r="I9" s="49" t="str">
        <f ca="1">IF(入力用!B10=0,"",SUM(F9:H9))</f>
        <v/>
      </c>
      <c r="J9" s="49" t="str">
        <f ca="1">IF(入力用!B10=0,"",入力用!Z10)</f>
        <v/>
      </c>
      <c r="M9" s="47">
        <v>6</v>
      </c>
      <c r="N9" s="47">
        <v>6</v>
      </c>
    </row>
    <row r="10" spans="1:17" ht="22.5" customHeight="1" x14ac:dyDescent="0.2">
      <c r="A10" s="49" t="str">
        <f ca="1">入力用!A11</f>
        <v/>
      </c>
      <c r="B10" s="49" t="str">
        <f ca="1">IF(入力用!C11=0,"",入力用!C11)</f>
        <v/>
      </c>
      <c r="C10" s="49" t="str">
        <f ca="1">IF(入力用!B11=0,"",入力用!B11)</f>
        <v/>
      </c>
      <c r="D10" s="49" t="str">
        <f ca="1">IF(入力用!B11=0,"",入力用!B$2)</f>
        <v/>
      </c>
      <c r="E10" s="49" t="str">
        <f ca="1">IF(入力用!B11=0,"",入力用!G11)</f>
        <v/>
      </c>
      <c r="F10" s="50"/>
      <c r="G10" s="50"/>
      <c r="H10" s="50"/>
      <c r="I10" s="49" t="str">
        <f ca="1">IF(入力用!B11=0,"",SUM(F10:H10))</f>
        <v/>
      </c>
      <c r="J10" s="49" t="str">
        <f ca="1">IF(入力用!B11=0,"",入力用!Z11)</f>
        <v/>
      </c>
      <c r="M10" s="47">
        <v>7</v>
      </c>
      <c r="N10" s="47">
        <v>7</v>
      </c>
    </row>
    <row r="11" spans="1:17" ht="22.5" customHeight="1" x14ac:dyDescent="0.2">
      <c r="A11" s="49" t="str">
        <f ca="1">入力用!A12</f>
        <v/>
      </c>
      <c r="B11" s="49" t="str">
        <f ca="1">IF(入力用!C12=0,"",入力用!C12)</f>
        <v/>
      </c>
      <c r="C11" s="49" t="str">
        <f ca="1">IF(入力用!B12=0,"",入力用!B12)</f>
        <v/>
      </c>
      <c r="D11" s="49" t="str">
        <f ca="1">IF(入力用!B12=0,"",入力用!B$2)</f>
        <v/>
      </c>
      <c r="E11" s="49" t="str">
        <f ca="1">IF(入力用!B12=0,"",入力用!G12)</f>
        <v/>
      </c>
      <c r="F11" s="50"/>
      <c r="G11" s="50"/>
      <c r="H11" s="50"/>
      <c r="I11" s="49" t="str">
        <f ca="1">IF(入力用!B12=0,"",SUM(F11:H11))</f>
        <v/>
      </c>
      <c r="J11" s="49" t="str">
        <f ca="1">IF(入力用!B12=0,"",入力用!Z12)</f>
        <v/>
      </c>
      <c r="M11" s="47">
        <v>8</v>
      </c>
      <c r="N11" s="47">
        <v>8</v>
      </c>
    </row>
    <row r="12" spans="1:17" ht="22.5" customHeight="1" x14ac:dyDescent="0.2">
      <c r="A12" s="49" t="str">
        <f ca="1">入力用!A13</f>
        <v/>
      </c>
      <c r="B12" s="49" t="str">
        <f ca="1">IF(入力用!C13=0,"",入力用!C13)</f>
        <v/>
      </c>
      <c r="C12" s="49" t="str">
        <f ca="1">IF(入力用!B13=0,"",入力用!B13)</f>
        <v/>
      </c>
      <c r="D12" s="49" t="str">
        <f ca="1">IF(入力用!B13=0,"",入力用!B$2)</f>
        <v/>
      </c>
      <c r="E12" s="49" t="str">
        <f ca="1">IF(入力用!B13=0,"",入力用!G13)</f>
        <v/>
      </c>
      <c r="F12" s="50"/>
      <c r="G12" s="50"/>
      <c r="H12" s="50"/>
      <c r="I12" s="49" t="str">
        <f ca="1">IF(入力用!B13=0,"",SUM(F12:H12))</f>
        <v/>
      </c>
      <c r="J12" s="49" t="str">
        <f ca="1">IF(入力用!B13=0,"",入力用!Z13)</f>
        <v/>
      </c>
      <c r="M12" s="47">
        <v>9</v>
      </c>
      <c r="N12" s="47">
        <v>9</v>
      </c>
    </row>
    <row r="13" spans="1:17" ht="22.5" customHeight="1" x14ac:dyDescent="0.2">
      <c r="A13" s="49" t="str">
        <f ca="1">入力用!A14</f>
        <v/>
      </c>
      <c r="B13" s="49" t="str">
        <f ca="1">IF(入力用!C14=0,"",入力用!C14)</f>
        <v/>
      </c>
      <c r="C13" s="49" t="str">
        <f ca="1">IF(入力用!B14=0,"",入力用!B14)</f>
        <v/>
      </c>
      <c r="D13" s="49" t="str">
        <f ca="1">IF(入力用!B14=0,"",入力用!B$2)</f>
        <v/>
      </c>
      <c r="E13" s="49" t="str">
        <f ca="1">IF(入力用!B14=0,"",入力用!G14)</f>
        <v/>
      </c>
      <c r="F13" s="50"/>
      <c r="G13" s="50"/>
      <c r="H13" s="50"/>
      <c r="I13" s="49" t="str">
        <f ca="1">IF(入力用!B14=0,"",SUM(F13:H13))</f>
        <v/>
      </c>
      <c r="J13" s="49" t="str">
        <f ca="1">IF(入力用!B14=0,"",入力用!Z14)</f>
        <v/>
      </c>
      <c r="M13" s="47">
        <v>10</v>
      </c>
      <c r="N13" s="47">
        <v>10</v>
      </c>
    </row>
    <row r="14" spans="1:17" ht="22.5" customHeight="1" x14ac:dyDescent="0.2">
      <c r="A14" s="49" t="str">
        <f ca="1">入力用!A15</f>
        <v/>
      </c>
      <c r="B14" s="49" t="str">
        <f ca="1">IF(入力用!C15=0,"",入力用!C15)</f>
        <v/>
      </c>
      <c r="C14" s="49" t="str">
        <f ca="1">IF(入力用!B15=0,"",入力用!B15)</f>
        <v/>
      </c>
      <c r="D14" s="49" t="str">
        <f ca="1">IF(入力用!B15=0,"",入力用!B$2)</f>
        <v/>
      </c>
      <c r="E14" s="49" t="str">
        <f ca="1">IF(入力用!B15=0,"",入力用!G15)</f>
        <v/>
      </c>
      <c r="F14" s="50"/>
      <c r="G14" s="50"/>
      <c r="H14" s="50"/>
      <c r="I14" s="49" t="str">
        <f ca="1">IF(入力用!B15=0,"",SUM(F14:H14))</f>
        <v/>
      </c>
      <c r="J14" s="49" t="str">
        <f ca="1">IF(入力用!B15=0,"",入力用!Z15)</f>
        <v/>
      </c>
    </row>
    <row r="15" spans="1:17" ht="22.5" customHeight="1" x14ac:dyDescent="0.2">
      <c r="A15" s="49" t="str">
        <f ca="1">入力用!A16</f>
        <v/>
      </c>
      <c r="B15" s="49" t="str">
        <f ca="1">IF(入力用!C16=0,"",入力用!C16)</f>
        <v/>
      </c>
      <c r="C15" s="49" t="str">
        <f ca="1">IF(入力用!B16=0,"",入力用!B16)</f>
        <v/>
      </c>
      <c r="D15" s="49" t="str">
        <f ca="1">IF(入力用!B16=0,"",入力用!B$2)</f>
        <v/>
      </c>
      <c r="E15" s="49" t="str">
        <f ca="1">IF(入力用!B16=0,"",入力用!G16)</f>
        <v/>
      </c>
      <c r="F15" s="50"/>
      <c r="G15" s="50"/>
      <c r="H15" s="50"/>
      <c r="I15" s="49" t="str">
        <f ca="1">IF(入力用!B16=0,"",SUM(F15:H15))</f>
        <v/>
      </c>
      <c r="J15" s="49" t="str">
        <f ca="1">IF(入力用!B16=0,"",入力用!Z16)</f>
        <v/>
      </c>
    </row>
    <row r="16" spans="1:17" ht="22.5" customHeight="1" x14ac:dyDescent="0.2">
      <c r="A16" s="49" t="str">
        <f ca="1">入力用!A17</f>
        <v/>
      </c>
      <c r="B16" s="49" t="str">
        <f ca="1">IF(入力用!C17=0,"",入力用!C17)</f>
        <v/>
      </c>
      <c r="C16" s="49" t="str">
        <f ca="1">IF(入力用!B17=0,"",入力用!B17)</f>
        <v/>
      </c>
      <c r="D16" s="49" t="str">
        <f ca="1">IF(入力用!B17=0,"",入力用!B$2)</f>
        <v/>
      </c>
      <c r="E16" s="49" t="str">
        <f ca="1">IF(入力用!B17=0,"",入力用!G17)</f>
        <v/>
      </c>
      <c r="F16" s="50"/>
      <c r="G16" s="50"/>
      <c r="H16" s="50"/>
      <c r="I16" s="49" t="str">
        <f ca="1">IF(入力用!B17=0,"",SUM(F16:H16))</f>
        <v/>
      </c>
      <c r="J16" s="49" t="str">
        <f ca="1">IF(入力用!B17=0,"",入力用!Z17)</f>
        <v/>
      </c>
    </row>
    <row r="17" spans="1:10" ht="22.5" customHeight="1" x14ac:dyDescent="0.2">
      <c r="A17" s="49" t="str">
        <f ca="1">入力用!A18</f>
        <v/>
      </c>
      <c r="B17" s="49" t="str">
        <f ca="1">IF(入力用!C18=0,"",入力用!C18)</f>
        <v/>
      </c>
      <c r="C17" s="49" t="str">
        <f ca="1">IF(入力用!B18=0,"",入力用!B18)</f>
        <v/>
      </c>
      <c r="D17" s="49" t="str">
        <f ca="1">IF(入力用!B18=0,"",入力用!B$2)</f>
        <v/>
      </c>
      <c r="E17" s="49" t="str">
        <f ca="1">IF(入力用!B18=0,"",入力用!G18)</f>
        <v/>
      </c>
      <c r="F17" s="50"/>
      <c r="G17" s="50"/>
      <c r="H17" s="50"/>
      <c r="I17" s="49" t="str">
        <f ca="1">IF(入力用!B18=0,"",SUM(F17:H17))</f>
        <v/>
      </c>
      <c r="J17" s="49" t="str">
        <f ca="1">IF(入力用!B18=0,"",入力用!Z18)</f>
        <v/>
      </c>
    </row>
    <row r="18" spans="1:10" ht="22.5" customHeight="1" x14ac:dyDescent="0.2">
      <c r="A18" s="49" t="str">
        <f ca="1">入力用!A19</f>
        <v/>
      </c>
      <c r="B18" s="49" t="str">
        <f ca="1">IF(入力用!C19=0,"",入力用!C19)</f>
        <v/>
      </c>
      <c r="C18" s="49" t="str">
        <f ca="1">IF(入力用!B19=0,"",入力用!B19)</f>
        <v/>
      </c>
      <c r="D18" s="49" t="str">
        <f ca="1">IF(入力用!B19=0,"",入力用!B$2)</f>
        <v/>
      </c>
      <c r="E18" s="49" t="str">
        <f ca="1">IF(入力用!B19=0,"",入力用!G19)</f>
        <v/>
      </c>
      <c r="F18" s="50"/>
      <c r="G18" s="50"/>
      <c r="H18" s="50"/>
      <c r="I18" s="49" t="str">
        <f ca="1">IF(入力用!B19=0,"",SUM(F18:H18))</f>
        <v/>
      </c>
      <c r="J18" s="49" t="str">
        <f ca="1">IF(入力用!B19=0,"",入力用!Z19)</f>
        <v/>
      </c>
    </row>
    <row r="19" spans="1:10" ht="22.5" customHeight="1" x14ac:dyDescent="0.2">
      <c r="A19" s="49" t="str">
        <f ca="1">入力用!A20</f>
        <v/>
      </c>
      <c r="B19" s="49" t="str">
        <f ca="1">IF(入力用!C20=0,"",入力用!C20)</f>
        <v/>
      </c>
      <c r="C19" s="49" t="str">
        <f ca="1">IF(入力用!B20=0,"",入力用!B20)</f>
        <v/>
      </c>
      <c r="D19" s="49" t="str">
        <f ca="1">IF(入力用!B20=0,"",入力用!B$2)</f>
        <v/>
      </c>
      <c r="E19" s="49" t="str">
        <f ca="1">IF(入力用!B20=0,"",入力用!G20)</f>
        <v/>
      </c>
      <c r="F19" s="50"/>
      <c r="G19" s="50"/>
      <c r="H19" s="50"/>
      <c r="I19" s="49" t="str">
        <f ca="1">IF(入力用!B20=0,"",SUM(F19:H19))</f>
        <v/>
      </c>
      <c r="J19" s="49" t="str">
        <f ca="1">IF(入力用!B20=0,"",入力用!Z20)</f>
        <v/>
      </c>
    </row>
    <row r="20" spans="1:10" ht="22.5" customHeight="1" x14ac:dyDescent="0.2">
      <c r="A20" s="49" t="str">
        <f ca="1">入力用!A21</f>
        <v/>
      </c>
      <c r="B20" s="49" t="str">
        <f ca="1">IF(入力用!C21=0,"",入力用!C21)</f>
        <v/>
      </c>
      <c r="C20" s="49" t="str">
        <f ca="1">IF(入力用!B21=0,"",入力用!B21)</f>
        <v/>
      </c>
      <c r="D20" s="49" t="str">
        <f ca="1">IF(入力用!B21=0,"",入力用!B$2)</f>
        <v/>
      </c>
      <c r="E20" s="49" t="str">
        <f ca="1">IF(入力用!B21=0,"",入力用!G21)</f>
        <v/>
      </c>
      <c r="F20" s="50"/>
      <c r="G20" s="50"/>
      <c r="H20" s="50"/>
      <c r="I20" s="49" t="str">
        <f ca="1">IF(入力用!B21=0,"",SUM(F20:H20))</f>
        <v/>
      </c>
      <c r="J20" s="49" t="str">
        <f ca="1">IF(入力用!B21=0,"",入力用!Z21)</f>
        <v/>
      </c>
    </row>
    <row r="21" spans="1:10" ht="22.5" customHeight="1" x14ac:dyDescent="0.2">
      <c r="A21" s="49" t="str">
        <f ca="1">入力用!A22</f>
        <v/>
      </c>
      <c r="B21" s="49" t="str">
        <f ca="1">IF(入力用!C22=0,"",入力用!C22)</f>
        <v/>
      </c>
      <c r="C21" s="49" t="str">
        <f ca="1">IF(入力用!B22=0,"",入力用!B22)</f>
        <v/>
      </c>
      <c r="D21" s="49" t="str">
        <f ca="1">IF(入力用!B22=0,"",入力用!B$2)</f>
        <v/>
      </c>
      <c r="E21" s="49" t="str">
        <f ca="1">IF(入力用!B22=0,"",入力用!G22)</f>
        <v/>
      </c>
      <c r="F21" s="50"/>
      <c r="G21" s="50"/>
      <c r="H21" s="50"/>
      <c r="I21" s="49" t="str">
        <f ca="1">IF(入力用!B22=0,"",SUM(F21:H21))</f>
        <v/>
      </c>
      <c r="J21" s="49" t="str">
        <f ca="1">IF(入力用!B22=0,"",入力用!Z22)</f>
        <v/>
      </c>
    </row>
    <row r="22" spans="1:10" ht="22.5" customHeight="1" x14ac:dyDescent="0.2">
      <c r="A22" s="49" t="str">
        <f ca="1">入力用!A23</f>
        <v/>
      </c>
      <c r="B22" s="49" t="str">
        <f ca="1">IF(入力用!C23=0,"",入力用!C23)</f>
        <v/>
      </c>
      <c r="C22" s="49" t="str">
        <f ca="1">IF(入力用!B23=0,"",入力用!B23)</f>
        <v/>
      </c>
      <c r="D22" s="49" t="str">
        <f ca="1">IF(入力用!B23=0,"",入力用!B$2)</f>
        <v/>
      </c>
      <c r="E22" s="49" t="str">
        <f ca="1">IF(入力用!B23=0,"",入力用!G23)</f>
        <v/>
      </c>
      <c r="F22" s="50"/>
      <c r="G22" s="50"/>
      <c r="H22" s="50"/>
      <c r="I22" s="49" t="str">
        <f ca="1">IF(入力用!B23=0,"",SUM(F22:H22))</f>
        <v/>
      </c>
      <c r="J22" s="49" t="str">
        <f ca="1">IF(入力用!B23=0,"",入力用!Z23)</f>
        <v/>
      </c>
    </row>
    <row r="23" spans="1:10" ht="22.5" customHeight="1" x14ac:dyDescent="0.2">
      <c r="A23" s="49" t="str">
        <f ca="1">入力用!A24</f>
        <v/>
      </c>
      <c r="B23" s="49" t="str">
        <f ca="1">IF(入力用!C24=0,"",入力用!C24)</f>
        <v/>
      </c>
      <c r="C23" s="49" t="str">
        <f ca="1">IF(入力用!B24=0,"",入力用!B24)</f>
        <v/>
      </c>
      <c r="D23" s="49" t="str">
        <f ca="1">IF(入力用!B24=0,"",入力用!B$2)</f>
        <v/>
      </c>
      <c r="E23" s="49" t="str">
        <f ca="1">IF(入力用!B24=0,"",入力用!G24)</f>
        <v/>
      </c>
      <c r="F23" s="50"/>
      <c r="G23" s="50"/>
      <c r="H23" s="50"/>
      <c r="I23" s="49" t="str">
        <f ca="1">IF(入力用!B24=0,"",SUM(F23:H23))</f>
        <v/>
      </c>
      <c r="J23" s="49" t="str">
        <f ca="1">IF(入力用!B24=0,"",入力用!Z24)</f>
        <v/>
      </c>
    </row>
    <row r="24" spans="1:10" ht="22.5" customHeight="1" x14ac:dyDescent="0.2">
      <c r="A24" s="49" t="str">
        <f ca="1">入力用!A25</f>
        <v/>
      </c>
      <c r="B24" s="49" t="str">
        <f ca="1">IF(入力用!C25=0,"",入力用!C25)</f>
        <v/>
      </c>
      <c r="C24" s="49" t="str">
        <f ca="1">IF(入力用!B25=0,"",入力用!B25)</f>
        <v/>
      </c>
      <c r="D24" s="49" t="str">
        <f ca="1">IF(入力用!B25=0,"",入力用!B$2)</f>
        <v/>
      </c>
      <c r="E24" s="49" t="str">
        <f ca="1">IF(入力用!B25=0,"",入力用!G25)</f>
        <v/>
      </c>
      <c r="F24" s="50"/>
      <c r="G24" s="50"/>
      <c r="H24" s="50"/>
      <c r="I24" s="49" t="str">
        <f ca="1">IF(入力用!B25=0,"",SUM(F24:H24))</f>
        <v/>
      </c>
      <c r="J24" s="49" t="str">
        <f ca="1">IF(入力用!B25=0,"",入力用!Z25)</f>
        <v/>
      </c>
    </row>
    <row r="25" spans="1:10" ht="22.5" customHeight="1" x14ac:dyDescent="0.2">
      <c r="A25" s="49" t="str">
        <f ca="1">入力用!A26</f>
        <v/>
      </c>
      <c r="B25" s="49" t="str">
        <f ca="1">IF(入力用!C26=0,"",入力用!C26)</f>
        <v/>
      </c>
      <c r="C25" s="49" t="str">
        <f ca="1">IF(入力用!B26=0,"",入力用!B26)</f>
        <v/>
      </c>
      <c r="D25" s="49" t="str">
        <f ca="1">IF(入力用!B26=0,"",入力用!B$2)</f>
        <v/>
      </c>
      <c r="E25" s="49" t="str">
        <f ca="1">IF(入力用!B26=0,"",入力用!G26)</f>
        <v/>
      </c>
      <c r="F25" s="50"/>
      <c r="G25" s="50"/>
      <c r="H25" s="50"/>
      <c r="I25" s="49" t="str">
        <f ca="1">IF(入力用!B26=0,"",SUM(F25:H25))</f>
        <v/>
      </c>
      <c r="J25" s="49" t="str">
        <f ca="1">IF(入力用!B26=0,"",入力用!Z26)</f>
        <v/>
      </c>
    </row>
    <row r="26" spans="1:10" ht="22.5" customHeight="1" x14ac:dyDescent="0.2">
      <c r="A26" s="49" t="str">
        <f ca="1">入力用!A27</f>
        <v/>
      </c>
      <c r="B26" s="49" t="str">
        <f ca="1">IF(入力用!C27=0,"",入力用!C27)</f>
        <v/>
      </c>
      <c r="C26" s="49" t="str">
        <f ca="1">IF(入力用!B27=0,"",入力用!B27)</f>
        <v/>
      </c>
      <c r="D26" s="49" t="str">
        <f ca="1">IF(入力用!B27=0,"",入力用!B$2)</f>
        <v/>
      </c>
      <c r="E26" s="49" t="str">
        <f ca="1">IF(入力用!B27=0,"",入力用!G27)</f>
        <v/>
      </c>
      <c r="F26" s="50"/>
      <c r="G26" s="50"/>
      <c r="H26" s="50"/>
      <c r="I26" s="49" t="str">
        <f ca="1">IF(入力用!B27=0,"",SUM(F26:H26))</f>
        <v/>
      </c>
      <c r="J26" s="49" t="str">
        <f ca="1">IF(入力用!B27=0,"",入力用!Z27)</f>
        <v/>
      </c>
    </row>
    <row r="27" spans="1:10" ht="22.5" customHeight="1" x14ac:dyDescent="0.2">
      <c r="A27" s="49" t="str">
        <f ca="1">入力用!A28</f>
        <v/>
      </c>
      <c r="B27" s="49" t="str">
        <f ca="1">IF(入力用!C28=0,"",入力用!C28)</f>
        <v/>
      </c>
      <c r="C27" s="49" t="str">
        <f ca="1">IF(入力用!B28=0,"",入力用!B28)</f>
        <v/>
      </c>
      <c r="D27" s="49" t="str">
        <f ca="1">IF(入力用!B28=0,"",入力用!B$2)</f>
        <v/>
      </c>
      <c r="E27" s="49" t="str">
        <f ca="1">IF(入力用!B28=0,"",入力用!G28)</f>
        <v/>
      </c>
      <c r="F27" s="50"/>
      <c r="G27" s="50"/>
      <c r="H27" s="50"/>
      <c r="I27" s="49" t="str">
        <f ca="1">IF(入力用!B28=0,"",SUM(F27:H27))</f>
        <v/>
      </c>
      <c r="J27" s="49" t="str">
        <f ca="1">IF(入力用!B28=0,"",入力用!Z28)</f>
        <v/>
      </c>
    </row>
    <row r="28" spans="1:10" ht="22.5" customHeight="1" x14ac:dyDescent="0.2">
      <c r="A28" s="49" t="str">
        <f ca="1">入力用!A29</f>
        <v/>
      </c>
      <c r="B28" s="49" t="str">
        <f ca="1">IF(入力用!C29=0,"",入力用!C29)</f>
        <v/>
      </c>
      <c r="C28" s="49" t="str">
        <f ca="1">IF(入力用!B29=0,"",入力用!B29)</f>
        <v/>
      </c>
      <c r="D28" s="49" t="str">
        <f ca="1">IF(入力用!B29=0,"",入力用!B$2)</f>
        <v/>
      </c>
      <c r="E28" s="49" t="str">
        <f ca="1">IF(入力用!B29=0,"",入力用!G29)</f>
        <v/>
      </c>
      <c r="F28" s="50"/>
      <c r="G28" s="50"/>
      <c r="H28" s="50"/>
      <c r="I28" s="49" t="str">
        <f ca="1">IF(入力用!B29=0,"",SUM(F28:H28))</f>
        <v/>
      </c>
      <c r="J28" s="49" t="str">
        <f ca="1">IF(入力用!B29=0,"",入力用!Z29)</f>
        <v/>
      </c>
    </row>
    <row r="29" spans="1:10" ht="22.5" customHeight="1" x14ac:dyDescent="0.2">
      <c r="A29" s="49" t="str">
        <f ca="1">入力用!A30</f>
        <v/>
      </c>
      <c r="B29" s="49" t="str">
        <f ca="1">IF(入力用!C30=0,"",入力用!C30)</f>
        <v/>
      </c>
      <c r="C29" s="49" t="str">
        <f ca="1">IF(入力用!B30=0,"",入力用!B30)</f>
        <v/>
      </c>
      <c r="D29" s="49" t="str">
        <f ca="1">IF(入力用!B30=0,"",入力用!B$2)</f>
        <v/>
      </c>
      <c r="E29" s="49" t="str">
        <f ca="1">IF(入力用!B30=0,"",入力用!G30)</f>
        <v/>
      </c>
      <c r="F29" s="50"/>
      <c r="G29" s="50"/>
      <c r="H29" s="50"/>
      <c r="I29" s="49" t="str">
        <f ca="1">IF(入力用!B30=0,"",SUM(F29:H29))</f>
        <v/>
      </c>
      <c r="J29" s="49" t="str">
        <f ca="1">IF(入力用!B30=0,"",入力用!Z30)</f>
        <v/>
      </c>
    </row>
    <row r="30" spans="1:10" ht="22.5" customHeight="1" x14ac:dyDescent="0.2">
      <c r="A30" s="49" t="str">
        <f ca="1">入力用!A31</f>
        <v/>
      </c>
      <c r="B30" s="49" t="str">
        <f ca="1">IF(入力用!C31=0,"",入力用!C31)</f>
        <v/>
      </c>
      <c r="C30" s="49" t="str">
        <f ca="1">IF(入力用!B31=0,"",入力用!B31)</f>
        <v/>
      </c>
      <c r="D30" s="49" t="str">
        <f ca="1">IF(入力用!B31=0,"",入力用!B$2)</f>
        <v/>
      </c>
      <c r="E30" s="49" t="str">
        <f ca="1">IF(入力用!B31=0,"",入力用!G31)</f>
        <v/>
      </c>
      <c r="F30" s="50"/>
      <c r="G30" s="50"/>
      <c r="H30" s="50"/>
      <c r="I30" s="49" t="str">
        <f ca="1">IF(入力用!B31=0,"",SUM(F30:H30))</f>
        <v/>
      </c>
      <c r="J30" s="49" t="str">
        <f ca="1">IF(入力用!B31=0,"",入力用!Z31)</f>
        <v/>
      </c>
    </row>
    <row r="31" spans="1:10" ht="22.5" customHeight="1" x14ac:dyDescent="0.2">
      <c r="A31" s="49" t="str">
        <f ca="1">入力用!A32</f>
        <v/>
      </c>
      <c r="B31" s="49" t="str">
        <f ca="1">IF(入力用!C32=0,"",入力用!C32)</f>
        <v/>
      </c>
      <c r="C31" s="49" t="str">
        <f ca="1">IF(入力用!B32=0,"",入力用!B32)</f>
        <v/>
      </c>
      <c r="D31" s="49" t="str">
        <f ca="1">IF(入力用!B32=0,"",入力用!B$2)</f>
        <v/>
      </c>
      <c r="E31" s="49" t="str">
        <f ca="1">IF(入力用!B32=0,"",入力用!G32)</f>
        <v/>
      </c>
      <c r="F31" s="50"/>
      <c r="G31" s="50"/>
      <c r="H31" s="50"/>
      <c r="I31" s="49" t="str">
        <f ca="1">IF(入力用!B32=0,"",SUM(F31:H31))</f>
        <v/>
      </c>
      <c r="J31" s="49" t="str">
        <f ca="1">IF(入力用!B32=0,"",入力用!Z32)</f>
        <v/>
      </c>
    </row>
    <row r="32" spans="1:10" ht="22.5" customHeight="1" x14ac:dyDescent="0.2">
      <c r="A32" s="49" t="str">
        <f ca="1">入力用!A33</f>
        <v/>
      </c>
      <c r="B32" s="49" t="str">
        <f ca="1">IF(入力用!C33=0,"",入力用!C33)</f>
        <v/>
      </c>
      <c r="C32" s="49" t="str">
        <f ca="1">IF(入力用!B33=0,"",入力用!B33)</f>
        <v/>
      </c>
      <c r="D32" s="49" t="str">
        <f ca="1">IF(入力用!B33=0,"",入力用!B$2)</f>
        <v/>
      </c>
      <c r="E32" s="49" t="str">
        <f ca="1">IF(入力用!B33=0,"",入力用!G33)</f>
        <v/>
      </c>
      <c r="F32" s="50"/>
      <c r="G32" s="50"/>
      <c r="H32" s="50"/>
      <c r="I32" s="49" t="str">
        <f ca="1">IF(入力用!B33=0,"",SUM(F32:H32))</f>
        <v/>
      </c>
      <c r="J32" s="49" t="str">
        <f ca="1">IF(入力用!B33=0,"",入力用!Z33)</f>
        <v/>
      </c>
    </row>
    <row r="33" spans="1:10" ht="22.5" customHeight="1" x14ac:dyDescent="0.2">
      <c r="A33" s="49" t="str">
        <f ca="1">入力用!A34</f>
        <v/>
      </c>
      <c r="B33" s="49" t="str">
        <f ca="1">IF(入力用!C34=0,"",入力用!C34)</f>
        <v/>
      </c>
      <c r="C33" s="49" t="str">
        <f ca="1">IF(入力用!B34=0,"",入力用!B34)</f>
        <v/>
      </c>
      <c r="D33" s="49" t="str">
        <f ca="1">IF(入力用!B34=0,"",入力用!B$2)</f>
        <v/>
      </c>
      <c r="E33" s="49" t="str">
        <f ca="1">IF(入力用!B34=0,"",入力用!G34)</f>
        <v/>
      </c>
      <c r="F33" s="50"/>
      <c r="G33" s="50"/>
      <c r="H33" s="50"/>
      <c r="I33" s="49" t="str">
        <f ca="1">IF(入力用!B34=0,"",SUM(F33:H33))</f>
        <v/>
      </c>
      <c r="J33" s="49" t="str">
        <f ca="1">IF(入力用!B34=0,"",入力用!Z34)</f>
        <v/>
      </c>
    </row>
    <row r="34" spans="1:10" ht="22.5" customHeight="1" x14ac:dyDescent="0.2">
      <c r="A34" s="49" t="str">
        <f ca="1">入力用!A35</f>
        <v/>
      </c>
      <c r="B34" s="49" t="str">
        <f ca="1">IF(入力用!C35=0,"",入力用!C35)</f>
        <v/>
      </c>
      <c r="C34" s="49" t="str">
        <f ca="1">IF(入力用!B35=0,"",入力用!B35)</f>
        <v/>
      </c>
      <c r="D34" s="49" t="str">
        <f ca="1">IF(入力用!B35=0,"",入力用!B$2)</f>
        <v/>
      </c>
      <c r="E34" s="49" t="str">
        <f ca="1">IF(入力用!B35=0,"",入力用!G35)</f>
        <v/>
      </c>
      <c r="F34" s="50"/>
      <c r="G34" s="50"/>
      <c r="H34" s="50"/>
      <c r="I34" s="49" t="str">
        <f ca="1">IF(入力用!B35=0,"",SUM(F34:H34))</f>
        <v/>
      </c>
      <c r="J34" s="49" t="str">
        <f ca="1">IF(入力用!B35=0,"",入力用!Z35)</f>
        <v/>
      </c>
    </row>
    <row r="35" spans="1:10" ht="22.5" customHeight="1" x14ac:dyDescent="0.2">
      <c r="A35" s="49" t="str">
        <f ca="1">入力用!A36</f>
        <v/>
      </c>
      <c r="B35" s="49" t="str">
        <f ca="1">IF(入力用!C36=0,"",入力用!C36)</f>
        <v/>
      </c>
      <c r="C35" s="49" t="str">
        <f ca="1">IF(入力用!B36=0,"",入力用!B36)</f>
        <v/>
      </c>
      <c r="D35" s="49" t="str">
        <f ca="1">IF(入力用!B36=0,"",入力用!B$2)</f>
        <v/>
      </c>
      <c r="E35" s="49" t="str">
        <f ca="1">IF(入力用!B36=0,"",入力用!G36)</f>
        <v/>
      </c>
      <c r="F35" s="50"/>
      <c r="G35" s="50"/>
      <c r="H35" s="50"/>
      <c r="I35" s="49" t="str">
        <f ca="1">IF(入力用!B36=0,"",SUM(F35:H35))</f>
        <v/>
      </c>
      <c r="J35" s="49" t="str">
        <f ca="1">IF(入力用!B36=0,"",入力用!Z36)</f>
        <v/>
      </c>
    </row>
    <row r="36" spans="1:10" ht="22.5" customHeight="1" x14ac:dyDescent="0.2">
      <c r="A36" s="49" t="str">
        <f ca="1">入力用!A37</f>
        <v/>
      </c>
      <c r="B36" s="49" t="str">
        <f ca="1">IF(入力用!C37=0,"",入力用!C37)</f>
        <v/>
      </c>
      <c r="C36" s="49" t="str">
        <f ca="1">IF(入力用!B37=0,"",入力用!B37)</f>
        <v/>
      </c>
      <c r="D36" s="49" t="str">
        <f ca="1">IF(入力用!B37=0,"",入力用!B$2)</f>
        <v/>
      </c>
      <c r="E36" s="49" t="str">
        <f ca="1">IF(入力用!B37=0,"",入力用!G37)</f>
        <v/>
      </c>
      <c r="F36" s="50"/>
      <c r="G36" s="50"/>
      <c r="H36" s="50"/>
      <c r="I36" s="49" t="str">
        <f ca="1">IF(入力用!B37=0,"",SUM(F36:H36))</f>
        <v/>
      </c>
      <c r="J36" s="49" t="str">
        <f ca="1">IF(入力用!B37=0,"",入力用!Z37)</f>
        <v/>
      </c>
    </row>
    <row r="37" spans="1:10" ht="22.5" customHeight="1" x14ac:dyDescent="0.2">
      <c r="A37" s="49" t="str">
        <f ca="1">入力用!A38</f>
        <v/>
      </c>
      <c r="B37" s="49" t="str">
        <f ca="1">IF(入力用!C38=0,"",入力用!C38)</f>
        <v/>
      </c>
      <c r="C37" s="49" t="str">
        <f ca="1">IF(入力用!B38=0,"",入力用!B38)</f>
        <v/>
      </c>
      <c r="D37" s="49" t="str">
        <f ca="1">IF(入力用!B38=0,"",入力用!B$2)</f>
        <v/>
      </c>
      <c r="E37" s="49" t="str">
        <f ca="1">IF(入力用!B38=0,"",入力用!G38)</f>
        <v/>
      </c>
      <c r="F37" s="50"/>
      <c r="G37" s="50"/>
      <c r="H37" s="50"/>
      <c r="I37" s="49" t="str">
        <f ca="1">IF(入力用!B38=0,"",SUM(F37:H37))</f>
        <v/>
      </c>
      <c r="J37" s="49" t="str">
        <f ca="1">IF(入力用!B38=0,"",入力用!Z38)</f>
        <v/>
      </c>
    </row>
    <row r="38" spans="1:10" ht="22.5" customHeight="1" x14ac:dyDescent="0.2">
      <c r="A38" s="49" t="str">
        <f ca="1">入力用!A39</f>
        <v/>
      </c>
      <c r="B38" s="49" t="str">
        <f ca="1">IF(入力用!C39=0,"",入力用!C39)</f>
        <v/>
      </c>
      <c r="C38" s="49" t="str">
        <f ca="1">IF(入力用!B39=0,"",入力用!B39)</f>
        <v/>
      </c>
      <c r="D38" s="49" t="str">
        <f ca="1">IF(入力用!B39=0,"",入力用!B$2)</f>
        <v/>
      </c>
      <c r="E38" s="49" t="str">
        <f ca="1">IF(入力用!B39=0,"",入力用!G39)</f>
        <v/>
      </c>
      <c r="F38" s="50"/>
      <c r="G38" s="50"/>
      <c r="H38" s="50"/>
      <c r="I38" s="49" t="str">
        <f ca="1">IF(入力用!B39=0,"",SUM(F38:H38))</f>
        <v/>
      </c>
      <c r="J38" s="49" t="str">
        <f ca="1">IF(入力用!B39=0,"",入力用!Z39)</f>
        <v/>
      </c>
    </row>
    <row r="39" spans="1:10" ht="22.5" customHeight="1" x14ac:dyDescent="0.2">
      <c r="A39" s="49" t="str">
        <f ca="1">入力用!A40</f>
        <v/>
      </c>
      <c r="B39" s="49" t="str">
        <f ca="1">IF(入力用!C40=0,"",入力用!C40)</f>
        <v/>
      </c>
      <c r="C39" s="49" t="str">
        <f ca="1">IF(入力用!B40=0,"",入力用!B40)</f>
        <v/>
      </c>
      <c r="D39" s="49" t="str">
        <f ca="1">IF(入力用!B40=0,"",入力用!B$2)</f>
        <v/>
      </c>
      <c r="E39" s="49" t="str">
        <f ca="1">IF(入力用!B40=0,"",入力用!G40)</f>
        <v/>
      </c>
      <c r="F39" s="50"/>
      <c r="G39" s="50"/>
      <c r="H39" s="50"/>
      <c r="I39" s="49" t="str">
        <f ca="1">IF(入力用!B40=0,"",SUM(F39:H39))</f>
        <v/>
      </c>
      <c r="J39" s="49" t="str">
        <f ca="1">IF(入力用!B40=0,"",入力用!Z40)</f>
        <v/>
      </c>
    </row>
    <row r="40" spans="1:10" ht="22.5" customHeight="1" x14ac:dyDescent="0.2">
      <c r="A40" s="49" t="str">
        <f ca="1">入力用!A41</f>
        <v/>
      </c>
      <c r="B40" s="49" t="str">
        <f ca="1">IF(入力用!C41=0,"",入力用!C41)</f>
        <v/>
      </c>
      <c r="C40" s="49" t="str">
        <f ca="1">IF(入力用!B41=0,"",入力用!B41)</f>
        <v/>
      </c>
      <c r="D40" s="49" t="str">
        <f ca="1">IF(入力用!B41=0,"",入力用!B$2)</f>
        <v/>
      </c>
      <c r="E40" s="49" t="str">
        <f ca="1">IF(入力用!B41=0,"",入力用!G41)</f>
        <v/>
      </c>
      <c r="F40" s="50"/>
      <c r="G40" s="50"/>
      <c r="H40" s="50"/>
      <c r="I40" s="49" t="str">
        <f ca="1">IF(入力用!B41=0,"",SUM(F40:H40))</f>
        <v/>
      </c>
      <c r="J40" s="49" t="str">
        <f ca="1">IF(入力用!B41=0,"",入力用!Z41)</f>
        <v/>
      </c>
    </row>
    <row r="41" spans="1:10" ht="22.5" customHeight="1" x14ac:dyDescent="0.2">
      <c r="A41" s="49" t="str">
        <f ca="1">入力用!A42</f>
        <v/>
      </c>
      <c r="B41" s="49" t="str">
        <f ca="1">IF(入力用!C42=0,"",入力用!C42)</f>
        <v/>
      </c>
      <c r="C41" s="49" t="str">
        <f ca="1">IF(入力用!B42=0,"",入力用!B42)</f>
        <v/>
      </c>
      <c r="D41" s="49" t="str">
        <f ca="1">IF(入力用!B42=0,"",入力用!B$2)</f>
        <v/>
      </c>
      <c r="E41" s="49" t="str">
        <f ca="1">IF(入力用!B42=0,"",入力用!G42)</f>
        <v/>
      </c>
      <c r="F41" s="50"/>
      <c r="G41" s="50"/>
      <c r="H41" s="50"/>
      <c r="I41" s="49" t="str">
        <f ca="1">IF(入力用!B42=0,"",SUM(F41:H41))</f>
        <v/>
      </c>
      <c r="J41" s="49" t="str">
        <f ca="1">IF(入力用!B42=0,"",入力用!Z42)</f>
        <v/>
      </c>
    </row>
    <row r="42" spans="1:10" ht="22.5" customHeight="1" x14ac:dyDescent="0.2">
      <c r="A42" s="49" t="str">
        <f ca="1">入力用!A43</f>
        <v/>
      </c>
      <c r="B42" s="49" t="str">
        <f ca="1">IF(入力用!C43=0,"",入力用!C43)</f>
        <v/>
      </c>
      <c r="C42" s="49" t="str">
        <f ca="1">IF(入力用!B43=0,"",入力用!B43)</f>
        <v/>
      </c>
      <c r="D42" s="49" t="str">
        <f ca="1">IF(入力用!B43=0,"",入力用!B$2)</f>
        <v/>
      </c>
      <c r="E42" s="49" t="str">
        <f ca="1">IF(入力用!B43=0,"",入力用!G43)</f>
        <v/>
      </c>
      <c r="F42" s="50"/>
      <c r="G42" s="50"/>
      <c r="H42" s="50"/>
      <c r="I42" s="49" t="str">
        <f ca="1">IF(入力用!B43=0,"",SUM(F42:H42))</f>
        <v/>
      </c>
      <c r="J42" s="49" t="str">
        <f ca="1">IF(入力用!B43=0,"",入力用!Z43)</f>
        <v/>
      </c>
    </row>
    <row r="43" spans="1:10" ht="22.5" customHeight="1" x14ac:dyDescent="0.2">
      <c r="A43" s="49" t="str">
        <f ca="1">入力用!A44</f>
        <v/>
      </c>
      <c r="B43" s="49" t="str">
        <f ca="1">IF(入力用!C44=0,"",入力用!C44)</f>
        <v/>
      </c>
      <c r="C43" s="49" t="str">
        <f ca="1">IF(入力用!B44=0,"",入力用!B44)</f>
        <v/>
      </c>
      <c r="D43" s="49" t="str">
        <f ca="1">IF(入力用!B44=0,"",入力用!B$2)</f>
        <v/>
      </c>
      <c r="E43" s="49" t="str">
        <f ca="1">IF(入力用!B44=0,"",入力用!G44)</f>
        <v/>
      </c>
      <c r="F43" s="50"/>
      <c r="G43" s="50"/>
      <c r="H43" s="50"/>
      <c r="I43" s="49" t="str">
        <f ca="1">IF(入力用!B44=0,"",SUM(F43:H43))</f>
        <v/>
      </c>
      <c r="J43" s="49" t="str">
        <f ca="1">IF(入力用!B44=0,"",入力用!Z44)</f>
        <v/>
      </c>
    </row>
    <row r="44" spans="1:10" ht="22.5" customHeight="1" x14ac:dyDescent="0.2">
      <c r="A44" s="49" t="str">
        <f ca="1">入力用!A45</f>
        <v/>
      </c>
      <c r="B44" s="49" t="str">
        <f ca="1">IF(入力用!C45=0,"",入力用!C45)</f>
        <v/>
      </c>
      <c r="C44" s="49" t="str">
        <f ca="1">IF(入力用!B45=0,"",入力用!B45)</f>
        <v/>
      </c>
      <c r="D44" s="49" t="str">
        <f ca="1">IF(入力用!B45=0,"",入力用!B$2)</f>
        <v/>
      </c>
      <c r="E44" s="49" t="str">
        <f ca="1">IF(入力用!B45=0,"",入力用!G45)</f>
        <v/>
      </c>
      <c r="F44" s="50"/>
      <c r="G44" s="50"/>
      <c r="H44" s="50"/>
      <c r="I44" s="49" t="str">
        <f ca="1">IF(入力用!B45=0,"",SUM(F44:H44))</f>
        <v/>
      </c>
      <c r="J44" s="49" t="str">
        <f ca="1">IF(入力用!B45=0,"",入力用!Z45)</f>
        <v/>
      </c>
    </row>
    <row r="45" spans="1:10" ht="22.5" customHeight="1" x14ac:dyDescent="0.2">
      <c r="A45" s="49" t="str">
        <f ca="1">入力用!A46</f>
        <v/>
      </c>
      <c r="B45" s="49" t="str">
        <f ca="1">IF(入力用!C46=0,"",入力用!C46)</f>
        <v/>
      </c>
      <c r="C45" s="49" t="str">
        <f ca="1">IF(入力用!B46=0,"",入力用!B46)</f>
        <v/>
      </c>
      <c r="D45" s="49" t="str">
        <f ca="1">IF(入力用!B46=0,"",入力用!B$2)</f>
        <v/>
      </c>
      <c r="E45" s="49" t="str">
        <f ca="1">IF(入力用!B46=0,"",入力用!G46)</f>
        <v/>
      </c>
      <c r="F45" s="50"/>
      <c r="G45" s="50"/>
      <c r="H45" s="50"/>
      <c r="I45" s="49" t="str">
        <f ca="1">IF(入力用!B46=0,"",SUM(F45:H45))</f>
        <v/>
      </c>
      <c r="J45" s="49" t="str">
        <f ca="1">IF(入力用!B46=0,"",入力用!Z46)</f>
        <v/>
      </c>
    </row>
    <row r="46" spans="1:10" ht="22.5" customHeight="1" x14ac:dyDescent="0.2">
      <c r="A46" s="49" t="str">
        <f ca="1">入力用!A47</f>
        <v/>
      </c>
      <c r="B46" s="49" t="str">
        <f ca="1">IF(入力用!C47=0,"",入力用!C47)</f>
        <v/>
      </c>
      <c r="C46" s="49" t="str">
        <f ca="1">IF(入力用!B47=0,"",入力用!B47)</f>
        <v/>
      </c>
      <c r="D46" s="49" t="str">
        <f ca="1">IF(入力用!B47=0,"",入力用!B$2)</f>
        <v/>
      </c>
      <c r="E46" s="49" t="str">
        <f ca="1">IF(入力用!B47=0,"",入力用!G47)</f>
        <v/>
      </c>
      <c r="F46" s="50"/>
      <c r="G46" s="50"/>
      <c r="H46" s="50"/>
      <c r="I46" s="49" t="str">
        <f ca="1">IF(入力用!B47=0,"",SUM(F46:H46))</f>
        <v/>
      </c>
      <c r="J46" s="49" t="str">
        <f ca="1">IF(入力用!B47=0,"",入力用!Z47)</f>
        <v/>
      </c>
    </row>
    <row r="47" spans="1:10" ht="22.5" customHeight="1" x14ac:dyDescent="0.2">
      <c r="A47" s="49" t="str">
        <f ca="1">入力用!A48</f>
        <v/>
      </c>
      <c r="B47" s="49" t="str">
        <f ca="1">IF(入力用!C48=0,"",入力用!C48)</f>
        <v/>
      </c>
      <c r="C47" s="49" t="str">
        <f ca="1">IF(入力用!B48=0,"",入力用!B48)</f>
        <v/>
      </c>
      <c r="D47" s="49" t="str">
        <f ca="1">IF(入力用!B48=0,"",入力用!B$2)</f>
        <v/>
      </c>
      <c r="E47" s="49" t="str">
        <f ca="1">IF(入力用!B48=0,"",入力用!G48)</f>
        <v/>
      </c>
      <c r="F47" s="50"/>
      <c r="G47" s="50"/>
      <c r="H47" s="50"/>
      <c r="I47" s="49" t="str">
        <f ca="1">IF(入力用!B48=0,"",SUM(F47:H47))</f>
        <v/>
      </c>
      <c r="J47" s="49" t="str">
        <f ca="1">IF(入力用!B48=0,"",入力用!Z48)</f>
        <v/>
      </c>
    </row>
    <row r="48" spans="1:10" ht="22.5" customHeight="1" x14ac:dyDescent="0.2">
      <c r="A48" s="49" t="str">
        <f ca="1">入力用!A49</f>
        <v/>
      </c>
      <c r="B48" s="49" t="str">
        <f ca="1">IF(入力用!C49=0,"",入力用!C49)</f>
        <v/>
      </c>
      <c r="C48" s="49" t="str">
        <f ca="1">IF(入力用!B49=0,"",入力用!B49)</f>
        <v/>
      </c>
      <c r="D48" s="49" t="str">
        <f ca="1">IF(入力用!B49=0,"",入力用!B$2)</f>
        <v/>
      </c>
      <c r="E48" s="49" t="str">
        <f ca="1">IF(入力用!B49=0,"",入力用!G49)</f>
        <v/>
      </c>
      <c r="F48" s="50"/>
      <c r="G48" s="50"/>
      <c r="H48" s="50"/>
      <c r="I48" s="49" t="str">
        <f ca="1">IF(入力用!B49=0,"",SUM(F48:H48))</f>
        <v/>
      </c>
      <c r="J48" s="49" t="str">
        <f ca="1">IF(入力用!B49=0,"",入力用!Z49)</f>
        <v/>
      </c>
    </row>
    <row r="49" spans="1:10" ht="22.5" customHeight="1" x14ac:dyDescent="0.2">
      <c r="A49" s="49" t="str">
        <f ca="1">入力用!A50</f>
        <v/>
      </c>
      <c r="B49" s="49" t="str">
        <f ca="1">IF(入力用!C50=0,"",入力用!C50)</f>
        <v/>
      </c>
      <c r="C49" s="49" t="str">
        <f ca="1">IF(入力用!B50=0,"",入力用!B50)</f>
        <v/>
      </c>
      <c r="D49" s="49" t="str">
        <f ca="1">IF(入力用!B50=0,"",入力用!B$2)</f>
        <v/>
      </c>
      <c r="E49" s="49" t="str">
        <f ca="1">IF(入力用!B50=0,"",入力用!G50)</f>
        <v/>
      </c>
      <c r="F49" s="50"/>
      <c r="G49" s="50"/>
      <c r="H49" s="50"/>
      <c r="I49" s="49" t="str">
        <f ca="1">IF(入力用!B50=0,"",SUM(F49:H49))</f>
        <v/>
      </c>
      <c r="J49" s="49" t="str">
        <f ca="1">IF(入力用!B50=0,"",入力用!Z50)</f>
        <v/>
      </c>
    </row>
    <row r="50" spans="1:10" ht="22.5" customHeight="1" x14ac:dyDescent="0.2">
      <c r="A50" s="49" t="str">
        <f ca="1">入力用!A51</f>
        <v/>
      </c>
      <c r="B50" s="49" t="str">
        <f ca="1">IF(入力用!C51=0,"",入力用!C51)</f>
        <v/>
      </c>
      <c r="C50" s="49" t="str">
        <f ca="1">IF(入力用!B51=0,"",入力用!B51)</f>
        <v/>
      </c>
      <c r="D50" s="49" t="str">
        <f ca="1">IF(入力用!B51=0,"",入力用!B$2)</f>
        <v/>
      </c>
      <c r="E50" s="49" t="str">
        <f ca="1">IF(入力用!B51=0,"",入力用!G51)</f>
        <v/>
      </c>
      <c r="F50" s="50"/>
      <c r="G50" s="50"/>
      <c r="H50" s="50"/>
      <c r="I50" s="49" t="str">
        <f ca="1">IF(入力用!B51=0,"",SUM(F50:H50))</f>
        <v/>
      </c>
      <c r="J50" s="49" t="str">
        <f ca="1">IF(入力用!B51=0,"",入力用!Z51)</f>
        <v/>
      </c>
    </row>
    <row r="51" spans="1:10" ht="22.5" customHeight="1" x14ac:dyDescent="0.2">
      <c r="A51" s="49" t="str">
        <f ca="1">入力用!A52</f>
        <v/>
      </c>
      <c r="B51" s="49" t="str">
        <f ca="1">IF(入力用!C52=0,"",入力用!C52)</f>
        <v/>
      </c>
      <c r="C51" s="49" t="str">
        <f ca="1">IF(入力用!B52=0,"",入力用!B52)</f>
        <v/>
      </c>
      <c r="D51" s="49" t="str">
        <f ca="1">IF(入力用!B52=0,"",入力用!B$2)</f>
        <v/>
      </c>
      <c r="E51" s="49" t="str">
        <f ca="1">IF(入力用!B52=0,"",入力用!G52)</f>
        <v/>
      </c>
      <c r="F51" s="50"/>
      <c r="G51" s="50"/>
      <c r="H51" s="50"/>
      <c r="I51" s="49" t="str">
        <f ca="1">IF(入力用!B52=0,"",SUM(F51:H51))</f>
        <v/>
      </c>
      <c r="J51" s="49" t="str">
        <f ca="1">IF(入力用!B52=0,"",入力用!Z52)</f>
        <v/>
      </c>
    </row>
    <row r="52" spans="1:10" ht="22.5" customHeight="1" x14ac:dyDescent="0.2">
      <c r="A52" s="49" t="str">
        <f ca="1">入力用!A53</f>
        <v/>
      </c>
      <c r="B52" s="49" t="str">
        <f ca="1">IF(入力用!C53=0,"",入力用!C53)</f>
        <v/>
      </c>
      <c r="C52" s="49" t="str">
        <f ca="1">IF(入力用!B53=0,"",入力用!B53)</f>
        <v/>
      </c>
      <c r="D52" s="49" t="str">
        <f ca="1">IF(入力用!B53=0,"",入力用!B$2)</f>
        <v/>
      </c>
      <c r="E52" s="49" t="str">
        <f ca="1">IF(入力用!B53=0,"",入力用!G53)</f>
        <v/>
      </c>
      <c r="F52" s="50"/>
      <c r="G52" s="50"/>
      <c r="H52" s="50"/>
      <c r="I52" s="49" t="str">
        <f ca="1">IF(入力用!B53=0,"",SUM(F52:H52))</f>
        <v/>
      </c>
      <c r="J52" s="49" t="str">
        <f ca="1">IF(入力用!B53=0,"",入力用!Z53)</f>
        <v/>
      </c>
    </row>
    <row r="53" spans="1:10" ht="22.2" customHeight="1" x14ac:dyDescent="0.2">
      <c r="A53" s="49" t="str">
        <f ca="1">入力用!A54</f>
        <v/>
      </c>
      <c r="B53" s="49" t="str">
        <f ca="1">IF(入力用!C54=0,"",入力用!C54)</f>
        <v/>
      </c>
      <c r="C53" s="49" t="str">
        <f ca="1">IF(入力用!B54=0,"",入力用!B54)</f>
        <v/>
      </c>
      <c r="D53" s="49" t="str">
        <f ca="1">IF(入力用!B54=0,"",入力用!B$2)</f>
        <v/>
      </c>
      <c r="E53" s="49" t="str">
        <f ca="1">IF(入力用!B54=0,"",入力用!G54)</f>
        <v/>
      </c>
      <c r="F53" s="50"/>
      <c r="G53" s="50"/>
      <c r="H53" s="50"/>
      <c r="I53" s="49" t="str">
        <f ca="1">IF(入力用!B54=0,"",SUM(F53:H53))</f>
        <v/>
      </c>
      <c r="J53" s="49" t="str">
        <f ca="1">IF(入力用!B54=0,"",入力用!Z54)</f>
        <v/>
      </c>
    </row>
    <row r="54" spans="1:10" ht="22.2" customHeight="1" x14ac:dyDescent="0.2">
      <c r="A54" s="49" t="str">
        <f ca="1">入力用!A55</f>
        <v/>
      </c>
      <c r="B54" s="49" t="str">
        <f ca="1">IF(入力用!C55=0,"",入力用!C55)</f>
        <v/>
      </c>
      <c r="C54" s="49" t="str">
        <f ca="1">IF(入力用!B55=0,"",入力用!B55)</f>
        <v/>
      </c>
      <c r="D54" s="49" t="str">
        <f ca="1">IF(入力用!B55=0,"",入力用!B$2)</f>
        <v/>
      </c>
      <c r="E54" s="49" t="str">
        <f ca="1">IF(入力用!B55=0,"",入力用!G55)</f>
        <v/>
      </c>
      <c r="F54" s="50"/>
      <c r="G54" s="50"/>
      <c r="H54" s="50"/>
      <c r="I54" s="49" t="str">
        <f ca="1">IF(入力用!B55=0,"",SUM(F54:H54))</f>
        <v/>
      </c>
      <c r="J54" s="49" t="str">
        <f ca="1">IF(入力用!B55=0,"",入力用!Z55)</f>
        <v/>
      </c>
    </row>
    <row r="55" spans="1:10" ht="22.2" customHeight="1" x14ac:dyDescent="0.2">
      <c r="A55" s="49" t="str">
        <f ca="1">入力用!A56</f>
        <v/>
      </c>
      <c r="B55" s="49" t="str">
        <f ca="1">IF(入力用!C56=0,"",入力用!C56)</f>
        <v/>
      </c>
      <c r="C55" s="49" t="str">
        <f ca="1">IF(入力用!B56=0,"",入力用!B56)</f>
        <v/>
      </c>
      <c r="D55" s="49" t="str">
        <f ca="1">IF(入力用!B56=0,"",入力用!B$2)</f>
        <v/>
      </c>
      <c r="E55" s="49" t="str">
        <f ca="1">IF(入力用!B56=0,"",入力用!G56)</f>
        <v/>
      </c>
      <c r="F55" s="50"/>
      <c r="G55" s="50"/>
      <c r="H55" s="50"/>
      <c r="I55" s="49" t="str">
        <f ca="1">IF(入力用!B56=0,"",SUM(F55:H55))</f>
        <v/>
      </c>
      <c r="J55" s="49" t="str">
        <f ca="1">IF(入力用!B56=0,"",入力用!Z56)</f>
        <v/>
      </c>
    </row>
    <row r="56" spans="1:10" ht="22.2" customHeight="1" x14ac:dyDescent="0.2">
      <c r="A56" s="49" t="str">
        <f ca="1">入力用!A57</f>
        <v/>
      </c>
      <c r="B56" s="49" t="str">
        <f ca="1">IF(入力用!C57=0,"",入力用!C57)</f>
        <v/>
      </c>
      <c r="C56" s="49" t="str">
        <f ca="1">IF(入力用!B57=0,"",入力用!B57)</f>
        <v/>
      </c>
      <c r="D56" s="49" t="str">
        <f ca="1">IF(入力用!B57=0,"",入力用!B$2)</f>
        <v/>
      </c>
      <c r="E56" s="49" t="str">
        <f ca="1">IF(入力用!B57=0,"",入力用!G57)</f>
        <v/>
      </c>
      <c r="F56" s="50"/>
      <c r="G56" s="50"/>
      <c r="H56" s="50"/>
      <c r="I56" s="49" t="str">
        <f ca="1">IF(入力用!B57=0,"",SUM(F56:H56))</f>
        <v/>
      </c>
      <c r="J56" s="49" t="str">
        <f ca="1">IF(入力用!B57=0,"",入力用!Z57)</f>
        <v/>
      </c>
    </row>
    <row r="57" spans="1:10" ht="22.2" customHeight="1" x14ac:dyDescent="0.2">
      <c r="A57" s="49" t="str">
        <f ca="1">入力用!A58</f>
        <v/>
      </c>
      <c r="B57" s="49" t="str">
        <f ca="1">IF(入力用!C58=0,"",入力用!C58)</f>
        <v/>
      </c>
      <c r="C57" s="49" t="str">
        <f ca="1">IF(入力用!B58=0,"",入力用!B58)</f>
        <v/>
      </c>
      <c r="D57" s="49" t="str">
        <f ca="1">IF(入力用!B58=0,"",入力用!B$2)</f>
        <v/>
      </c>
      <c r="E57" s="49" t="str">
        <f ca="1">IF(入力用!B58=0,"",入力用!G58)</f>
        <v/>
      </c>
      <c r="F57" s="50"/>
      <c r="G57" s="50"/>
      <c r="H57" s="50"/>
      <c r="I57" s="49" t="str">
        <f ca="1">IF(入力用!B58=0,"",SUM(F57:H57))</f>
        <v/>
      </c>
      <c r="J57" s="49" t="str">
        <f ca="1">IF(入力用!B58=0,"",入力用!Z58)</f>
        <v/>
      </c>
    </row>
    <row r="58" spans="1:10" ht="22.2" customHeight="1" x14ac:dyDescent="0.2">
      <c r="A58" s="49" t="str">
        <f ca="1">入力用!A59</f>
        <v/>
      </c>
      <c r="B58" s="49" t="str">
        <f ca="1">IF(入力用!C59=0,"",入力用!C59)</f>
        <v/>
      </c>
      <c r="C58" s="49" t="str">
        <f ca="1">IF(入力用!B59=0,"",入力用!B59)</f>
        <v/>
      </c>
      <c r="D58" s="49" t="str">
        <f ca="1">IF(入力用!B59=0,"",入力用!B$2)</f>
        <v/>
      </c>
      <c r="E58" s="49" t="str">
        <f ca="1">IF(入力用!B59=0,"",入力用!G59)</f>
        <v/>
      </c>
      <c r="F58" s="50"/>
      <c r="G58" s="50"/>
      <c r="H58" s="50"/>
      <c r="I58" s="49" t="str">
        <f ca="1">IF(入力用!B59=0,"",SUM(F58:H58))</f>
        <v/>
      </c>
      <c r="J58" s="49" t="str">
        <f ca="1">IF(入力用!B59=0,"",入力用!Z59)</f>
        <v/>
      </c>
    </row>
    <row r="59" spans="1:10" ht="22.2" customHeight="1" x14ac:dyDescent="0.2">
      <c r="A59" s="49" t="str">
        <f ca="1">入力用!A60</f>
        <v/>
      </c>
      <c r="B59" s="49" t="str">
        <f ca="1">IF(入力用!C60=0,"",入力用!C60)</f>
        <v/>
      </c>
      <c r="C59" s="49" t="str">
        <f ca="1">IF(入力用!B60=0,"",入力用!B60)</f>
        <v/>
      </c>
      <c r="D59" s="49" t="str">
        <f ca="1">IF(入力用!B60=0,"",入力用!B$2)</f>
        <v/>
      </c>
      <c r="E59" s="49" t="str">
        <f ca="1">IF(入力用!B60=0,"",入力用!G60)</f>
        <v/>
      </c>
      <c r="F59" s="50"/>
      <c r="G59" s="50"/>
      <c r="H59" s="50"/>
      <c r="I59" s="49" t="str">
        <f ca="1">IF(入力用!B60=0,"",SUM(F59:H59))</f>
        <v/>
      </c>
      <c r="J59" s="49" t="str">
        <f ca="1">IF(入力用!B60=0,"",入力用!Z60)</f>
        <v/>
      </c>
    </row>
    <row r="60" spans="1:10" ht="22.2" customHeight="1" x14ac:dyDescent="0.2">
      <c r="A60" s="49" t="str">
        <f ca="1">入力用!A61</f>
        <v/>
      </c>
      <c r="B60" s="49" t="str">
        <f ca="1">IF(入力用!C61=0,"",入力用!C61)</f>
        <v/>
      </c>
      <c r="C60" s="49" t="str">
        <f ca="1">IF(入力用!B61=0,"",入力用!B61)</f>
        <v/>
      </c>
      <c r="D60" s="49" t="str">
        <f ca="1">IF(入力用!B61=0,"",入力用!B$2)</f>
        <v/>
      </c>
      <c r="E60" s="49" t="str">
        <f ca="1">IF(入力用!B61=0,"",入力用!G61)</f>
        <v/>
      </c>
      <c r="F60" s="50"/>
      <c r="G60" s="50"/>
      <c r="H60" s="50"/>
      <c r="I60" s="49" t="str">
        <f ca="1">IF(入力用!B61=0,"",SUM(F60:H60))</f>
        <v/>
      </c>
      <c r="J60" s="49" t="str">
        <f ca="1">IF(入力用!B61=0,"",入力用!Z61)</f>
        <v/>
      </c>
    </row>
    <row r="61" spans="1:10" ht="22.2" customHeight="1" x14ac:dyDescent="0.2">
      <c r="A61" s="49" t="str">
        <f ca="1">入力用!A62</f>
        <v/>
      </c>
      <c r="B61" s="49" t="str">
        <f ca="1">IF(入力用!C62=0,"",入力用!C62)</f>
        <v/>
      </c>
      <c r="C61" s="49" t="str">
        <f ca="1">IF(入力用!B62=0,"",入力用!B62)</f>
        <v/>
      </c>
      <c r="D61" s="49" t="str">
        <f ca="1">IF(入力用!B62=0,"",入力用!B$2)</f>
        <v/>
      </c>
      <c r="E61" s="49" t="str">
        <f ca="1">IF(入力用!B62=0,"",入力用!G62)</f>
        <v/>
      </c>
      <c r="F61" s="50"/>
      <c r="G61" s="50"/>
      <c r="H61" s="50"/>
      <c r="I61" s="49" t="str">
        <f ca="1">IF(入力用!B62=0,"",SUM(F61:H61))</f>
        <v/>
      </c>
      <c r="J61" s="49" t="str">
        <f ca="1">IF(入力用!B62=0,"",入力用!Z62)</f>
        <v/>
      </c>
    </row>
    <row r="62" spans="1:10" ht="22.2" customHeight="1" x14ac:dyDescent="0.2">
      <c r="A62" s="49" t="str">
        <f ca="1">入力用!A63</f>
        <v/>
      </c>
      <c r="B62" s="49" t="str">
        <f ca="1">IF(入力用!C63=0,"",入力用!C63)</f>
        <v/>
      </c>
      <c r="C62" s="49" t="str">
        <f ca="1">IF(入力用!B63=0,"",入力用!B63)</f>
        <v/>
      </c>
      <c r="D62" s="49" t="str">
        <f ca="1">IF(入力用!B63=0,"",入力用!B$2)</f>
        <v/>
      </c>
      <c r="E62" s="49" t="str">
        <f ca="1">IF(入力用!B63=0,"",入力用!G63)</f>
        <v/>
      </c>
      <c r="F62" s="50"/>
      <c r="G62" s="50"/>
      <c r="H62" s="50"/>
      <c r="I62" s="49" t="str">
        <f ca="1">IF(入力用!B63=0,"",SUM(F62:H62))</f>
        <v/>
      </c>
      <c r="J62" s="49" t="str">
        <f ca="1">IF(入力用!B63=0,"",入力用!Z63)</f>
        <v/>
      </c>
    </row>
    <row r="63" spans="1:10" ht="22.2" customHeight="1" x14ac:dyDescent="0.2">
      <c r="A63" s="49" t="str">
        <f ca="1">入力用!A64</f>
        <v/>
      </c>
      <c r="B63" s="49" t="str">
        <f ca="1">IF(入力用!C64=0,"",入力用!C64)</f>
        <v/>
      </c>
      <c r="C63" s="49" t="str">
        <f ca="1">IF(入力用!B64=0,"",入力用!B64)</f>
        <v/>
      </c>
      <c r="D63" s="49" t="str">
        <f ca="1">IF(入力用!B64=0,"",入力用!B$2)</f>
        <v/>
      </c>
      <c r="E63" s="49" t="str">
        <f ca="1">IF(入力用!B64=0,"",入力用!G64)</f>
        <v/>
      </c>
      <c r="F63" s="50"/>
      <c r="G63" s="50"/>
      <c r="H63" s="50"/>
      <c r="I63" s="49" t="str">
        <f ca="1">IF(入力用!B64=0,"",SUM(F63:H63))</f>
        <v/>
      </c>
      <c r="J63" s="49" t="str">
        <f ca="1">IF(入力用!B64=0,"",入力用!Z64)</f>
        <v/>
      </c>
    </row>
    <row r="64" spans="1:10" ht="22.2" customHeight="1" x14ac:dyDescent="0.2">
      <c r="A64" s="49" t="str">
        <f ca="1">入力用!A65</f>
        <v/>
      </c>
      <c r="B64" s="49" t="str">
        <f ca="1">IF(入力用!C65=0,"",入力用!C65)</f>
        <v/>
      </c>
      <c r="C64" s="49" t="str">
        <f ca="1">IF(入力用!B65=0,"",入力用!B65)</f>
        <v/>
      </c>
      <c r="D64" s="49" t="str">
        <f ca="1">IF(入力用!B65=0,"",入力用!B$2)</f>
        <v/>
      </c>
      <c r="E64" s="49" t="str">
        <f ca="1">IF(入力用!B65=0,"",入力用!G65)</f>
        <v/>
      </c>
      <c r="F64" s="50"/>
      <c r="G64" s="50"/>
      <c r="H64" s="50"/>
      <c r="I64" s="49" t="str">
        <f ca="1">IF(入力用!B65=0,"",SUM(F64:H64))</f>
        <v/>
      </c>
      <c r="J64" s="49" t="str">
        <f ca="1">IF(入力用!B65=0,"",入力用!Z65)</f>
        <v/>
      </c>
    </row>
    <row r="65" spans="1:10" ht="22.2" customHeight="1" x14ac:dyDescent="0.2">
      <c r="A65" s="49" t="str">
        <f ca="1">入力用!A66</f>
        <v/>
      </c>
      <c r="B65" s="49" t="str">
        <f ca="1">IF(入力用!C66=0,"",入力用!C66)</f>
        <v/>
      </c>
      <c r="C65" s="49" t="str">
        <f ca="1">IF(入力用!B66=0,"",入力用!B66)</f>
        <v/>
      </c>
      <c r="D65" s="49" t="str">
        <f ca="1">IF(入力用!B66=0,"",入力用!B$2)</f>
        <v/>
      </c>
      <c r="E65" s="49" t="str">
        <f ca="1">IF(入力用!B66=0,"",入力用!G66)</f>
        <v/>
      </c>
      <c r="F65" s="50"/>
      <c r="G65" s="50"/>
      <c r="H65" s="50"/>
      <c r="I65" s="49" t="str">
        <f ca="1">IF(入力用!B66=0,"",SUM(F65:H65))</f>
        <v/>
      </c>
      <c r="J65" s="49" t="str">
        <f ca="1">IF(入力用!B66=0,"",入力用!Z66)</f>
        <v/>
      </c>
    </row>
    <row r="66" spans="1:10" ht="22.2" customHeight="1" x14ac:dyDescent="0.2">
      <c r="A66" s="49" t="str">
        <f ca="1">入力用!A67</f>
        <v/>
      </c>
      <c r="B66" s="49" t="str">
        <f ca="1">IF(入力用!C67=0,"",入力用!C67)</f>
        <v/>
      </c>
      <c r="C66" s="49" t="str">
        <f ca="1">IF(入力用!B67=0,"",入力用!B67)</f>
        <v/>
      </c>
      <c r="D66" s="49" t="str">
        <f ca="1">IF(入力用!B67=0,"",入力用!B$2)</f>
        <v/>
      </c>
      <c r="E66" s="49" t="str">
        <f ca="1">IF(入力用!B67=0,"",入力用!G67)</f>
        <v/>
      </c>
      <c r="F66" s="50"/>
      <c r="G66" s="50"/>
      <c r="H66" s="50"/>
      <c r="I66" s="49" t="str">
        <f ca="1">IF(入力用!B67=0,"",SUM(F66:H66))</f>
        <v/>
      </c>
      <c r="J66" s="49" t="str">
        <f ca="1">IF(入力用!B67=0,"",入力用!Z67)</f>
        <v/>
      </c>
    </row>
    <row r="67" spans="1:10" ht="22.2" customHeight="1" x14ac:dyDescent="0.2">
      <c r="A67" s="49" t="str">
        <f ca="1">入力用!A68</f>
        <v/>
      </c>
      <c r="B67" s="49" t="str">
        <f ca="1">IF(入力用!C68=0,"",入力用!C68)</f>
        <v/>
      </c>
      <c r="C67" s="49" t="str">
        <f ca="1">IF(入力用!B68=0,"",入力用!B68)</f>
        <v/>
      </c>
      <c r="D67" s="49" t="str">
        <f ca="1">IF(入力用!B68=0,"",入力用!B$2)</f>
        <v/>
      </c>
      <c r="E67" s="49" t="str">
        <f ca="1">IF(入力用!B68=0,"",入力用!G68)</f>
        <v/>
      </c>
      <c r="F67" s="50"/>
      <c r="G67" s="50"/>
      <c r="H67" s="50"/>
      <c r="I67" s="49" t="str">
        <f ca="1">IF(入力用!B68=0,"",SUM(F67:H67))</f>
        <v/>
      </c>
      <c r="J67" s="49" t="str">
        <f ca="1">IF(入力用!B68=0,"",入力用!Z68)</f>
        <v/>
      </c>
    </row>
    <row r="68" spans="1:10" ht="22.2" customHeight="1" x14ac:dyDescent="0.2">
      <c r="A68" s="49" t="str">
        <f ca="1">入力用!A69</f>
        <v/>
      </c>
      <c r="B68" s="49" t="str">
        <f ca="1">IF(入力用!C69=0,"",入力用!C69)</f>
        <v/>
      </c>
      <c r="C68" s="49" t="str">
        <f ca="1">IF(入力用!B69=0,"",入力用!B69)</f>
        <v/>
      </c>
      <c r="D68" s="49" t="str">
        <f ca="1">IF(入力用!B69=0,"",入力用!B$2)</f>
        <v/>
      </c>
      <c r="E68" s="49" t="str">
        <f ca="1">IF(入力用!B69=0,"",入力用!G69)</f>
        <v/>
      </c>
      <c r="F68" s="50"/>
      <c r="G68" s="50"/>
      <c r="H68" s="50"/>
      <c r="I68" s="49" t="str">
        <f ca="1">IF(入力用!B69=0,"",SUM(F68:H68))</f>
        <v/>
      </c>
      <c r="J68" s="49" t="str">
        <f ca="1">IF(入力用!B69=0,"",入力用!Z69)</f>
        <v/>
      </c>
    </row>
    <row r="69" spans="1:10" ht="22.2" customHeight="1" x14ac:dyDescent="0.2">
      <c r="A69" s="49" t="str">
        <f ca="1">入力用!A70</f>
        <v/>
      </c>
      <c r="B69" s="49" t="str">
        <f ca="1">IF(入力用!C70=0,"",入力用!C70)</f>
        <v/>
      </c>
      <c r="C69" s="49" t="str">
        <f ca="1">IF(入力用!B70=0,"",入力用!B70)</f>
        <v/>
      </c>
      <c r="D69" s="49" t="str">
        <f ca="1">IF(入力用!B70=0,"",入力用!B$2)</f>
        <v/>
      </c>
      <c r="E69" s="49" t="str">
        <f ca="1">IF(入力用!B70=0,"",入力用!G70)</f>
        <v/>
      </c>
      <c r="F69" s="50"/>
      <c r="G69" s="50"/>
      <c r="H69" s="50"/>
      <c r="I69" s="49" t="str">
        <f ca="1">IF(入力用!B70=0,"",SUM(F69:H69))</f>
        <v/>
      </c>
      <c r="J69" s="49" t="str">
        <f ca="1">IF(入力用!B70=0,"",入力用!Z70)</f>
        <v/>
      </c>
    </row>
    <row r="70" spans="1:10" ht="22.2" customHeight="1" x14ac:dyDescent="0.2">
      <c r="A70" s="49" t="str">
        <f ca="1">入力用!A71</f>
        <v/>
      </c>
      <c r="B70" s="49" t="str">
        <f ca="1">IF(入力用!C71=0,"",入力用!C71)</f>
        <v/>
      </c>
      <c r="C70" s="49" t="str">
        <f ca="1">IF(入力用!B71=0,"",入力用!B71)</f>
        <v/>
      </c>
      <c r="D70" s="49" t="str">
        <f ca="1">IF(入力用!B71=0,"",入力用!B$2)</f>
        <v/>
      </c>
      <c r="E70" s="49" t="str">
        <f ca="1">IF(入力用!B71=0,"",入力用!G71)</f>
        <v/>
      </c>
      <c r="F70" s="50"/>
      <c r="G70" s="50"/>
      <c r="H70" s="50"/>
      <c r="I70" s="49" t="str">
        <f ca="1">IF(入力用!B71=0,"",SUM(F70:H70))</f>
        <v/>
      </c>
      <c r="J70" s="49" t="str">
        <f ca="1">IF(入力用!B71=0,"",入力用!Z71)</f>
        <v/>
      </c>
    </row>
    <row r="71" spans="1:10" ht="22.2" customHeight="1" x14ac:dyDescent="0.2">
      <c r="A71" s="49" t="str">
        <f ca="1">入力用!A72</f>
        <v/>
      </c>
      <c r="B71" s="49" t="str">
        <f ca="1">IF(入力用!C72=0,"",入力用!C72)</f>
        <v/>
      </c>
      <c r="C71" s="49" t="str">
        <f ca="1">IF(入力用!B72=0,"",入力用!B72)</f>
        <v/>
      </c>
      <c r="D71" s="49" t="str">
        <f ca="1">IF(入力用!B72=0,"",入力用!B$2)</f>
        <v/>
      </c>
      <c r="E71" s="49" t="str">
        <f ca="1">IF(入力用!B72=0,"",入力用!G72)</f>
        <v/>
      </c>
      <c r="F71" s="50"/>
      <c r="G71" s="50"/>
      <c r="H71" s="50"/>
      <c r="I71" s="49" t="str">
        <f ca="1">IF(入力用!B72=0,"",SUM(F71:H71))</f>
        <v/>
      </c>
      <c r="J71" s="49" t="str">
        <f ca="1">IF(入力用!B72=0,"",入力用!Z72)</f>
        <v/>
      </c>
    </row>
    <row r="72" spans="1:10" ht="22.2" customHeight="1" x14ac:dyDescent="0.2">
      <c r="A72" s="49" t="str">
        <f ca="1">入力用!A73</f>
        <v/>
      </c>
      <c r="B72" s="49" t="str">
        <f ca="1">IF(入力用!C73=0,"",入力用!C73)</f>
        <v/>
      </c>
      <c r="C72" s="49" t="str">
        <f ca="1">IF(入力用!B73=0,"",入力用!B73)</f>
        <v/>
      </c>
      <c r="D72" s="49" t="str">
        <f ca="1">IF(入力用!B73=0,"",入力用!B$2)</f>
        <v/>
      </c>
      <c r="E72" s="49" t="str">
        <f ca="1">IF(入力用!B73=0,"",入力用!G73)</f>
        <v/>
      </c>
      <c r="F72" s="50"/>
      <c r="G72" s="50"/>
      <c r="H72" s="50"/>
      <c r="I72" s="49" t="str">
        <f ca="1">IF(入力用!B73=0,"",SUM(F72:H72))</f>
        <v/>
      </c>
      <c r="J72" s="49" t="str">
        <f ca="1">IF(入力用!B73=0,"",入力用!Z73)</f>
        <v/>
      </c>
    </row>
    <row r="73" spans="1:10" ht="22.2" customHeight="1" x14ac:dyDescent="0.2">
      <c r="A73" s="49" t="str">
        <f ca="1">入力用!A74</f>
        <v/>
      </c>
      <c r="B73" s="49" t="str">
        <f ca="1">IF(入力用!C74=0,"",入力用!C74)</f>
        <v/>
      </c>
      <c r="C73" s="49" t="str">
        <f ca="1">IF(入力用!B74=0,"",入力用!B74)</f>
        <v/>
      </c>
      <c r="D73" s="49" t="str">
        <f ca="1">IF(入力用!B74=0,"",入力用!B$2)</f>
        <v/>
      </c>
      <c r="E73" s="49" t="str">
        <f ca="1">IF(入力用!B74=0,"",入力用!G74)</f>
        <v/>
      </c>
      <c r="F73" s="50"/>
      <c r="G73" s="50"/>
      <c r="H73" s="50"/>
      <c r="I73" s="49" t="str">
        <f ca="1">IF(入力用!B74=0,"",SUM(F73:H73))</f>
        <v/>
      </c>
      <c r="J73" s="49" t="str">
        <f ca="1">IF(入力用!B74=0,"",入力用!Z74)</f>
        <v/>
      </c>
    </row>
    <row r="74" spans="1:10" ht="22.2" customHeight="1" x14ac:dyDescent="0.2">
      <c r="A74" s="49" t="str">
        <f ca="1">入力用!A75</f>
        <v/>
      </c>
      <c r="B74" s="49" t="str">
        <f ca="1">IF(入力用!C75=0,"",入力用!C75)</f>
        <v/>
      </c>
      <c r="C74" s="49" t="str">
        <f ca="1">IF(入力用!B75=0,"",入力用!B75)</f>
        <v/>
      </c>
      <c r="D74" s="49" t="str">
        <f ca="1">IF(入力用!B75=0,"",入力用!B$2)</f>
        <v/>
      </c>
      <c r="E74" s="49" t="str">
        <f ca="1">IF(入力用!B75=0,"",入力用!G75)</f>
        <v/>
      </c>
      <c r="F74" s="50"/>
      <c r="G74" s="50"/>
      <c r="H74" s="50"/>
      <c r="I74" s="49" t="str">
        <f ca="1">IF(入力用!B75=0,"",SUM(F74:H74))</f>
        <v/>
      </c>
      <c r="J74" s="49" t="str">
        <f ca="1">IF(入力用!B75=0,"",入力用!Z75)</f>
        <v/>
      </c>
    </row>
    <row r="75" spans="1:10" ht="22.2" customHeight="1" x14ac:dyDescent="0.2">
      <c r="A75" s="49" t="str">
        <f ca="1">入力用!A76</f>
        <v/>
      </c>
      <c r="B75" s="49" t="str">
        <f ca="1">IF(入力用!C76=0,"",入力用!C76)</f>
        <v/>
      </c>
      <c r="C75" s="49" t="str">
        <f ca="1">IF(入力用!B76=0,"",入力用!B76)</f>
        <v/>
      </c>
      <c r="D75" s="49" t="str">
        <f ca="1">IF(入力用!B76=0,"",入力用!B$2)</f>
        <v/>
      </c>
      <c r="E75" s="49" t="str">
        <f ca="1">IF(入力用!B76=0,"",入力用!G76)</f>
        <v/>
      </c>
      <c r="F75" s="50"/>
      <c r="G75" s="50"/>
      <c r="H75" s="50"/>
      <c r="I75" s="49" t="str">
        <f ca="1">IF(入力用!B76=0,"",SUM(F75:H75))</f>
        <v/>
      </c>
      <c r="J75" s="49" t="str">
        <f ca="1">IF(入力用!B76=0,"",入力用!Z76)</f>
        <v/>
      </c>
    </row>
    <row r="76" spans="1:10" ht="22.2" customHeight="1" x14ac:dyDescent="0.2">
      <c r="A76" s="49" t="str">
        <f ca="1">入力用!A77</f>
        <v/>
      </c>
      <c r="B76" s="49" t="str">
        <f ca="1">IF(入力用!C77=0,"",入力用!C77)</f>
        <v/>
      </c>
      <c r="C76" s="49" t="str">
        <f ca="1">IF(入力用!B77=0,"",入力用!B77)</f>
        <v/>
      </c>
      <c r="D76" s="49" t="str">
        <f ca="1">IF(入力用!B77=0,"",入力用!B$2)</f>
        <v/>
      </c>
      <c r="E76" s="49" t="str">
        <f ca="1">IF(入力用!B77=0,"",入力用!G77)</f>
        <v/>
      </c>
      <c r="F76" s="50"/>
      <c r="G76" s="50"/>
      <c r="H76" s="50"/>
      <c r="I76" s="49" t="str">
        <f ca="1">IF(入力用!B77=0,"",SUM(F76:H76))</f>
        <v/>
      </c>
      <c r="J76" s="49" t="str">
        <f ca="1">IF(入力用!B77=0,"",入力用!Z77)</f>
        <v/>
      </c>
    </row>
    <row r="77" spans="1:10" ht="22.2" customHeight="1" x14ac:dyDescent="0.2">
      <c r="A77" s="49" t="str">
        <f ca="1">入力用!A78</f>
        <v/>
      </c>
      <c r="B77" s="49" t="str">
        <f ca="1">IF(入力用!C78=0,"",入力用!C78)</f>
        <v/>
      </c>
      <c r="C77" s="49" t="str">
        <f ca="1">IF(入力用!B78=0,"",入力用!B78)</f>
        <v/>
      </c>
      <c r="D77" s="49" t="str">
        <f ca="1">IF(入力用!B78=0,"",入力用!B$2)</f>
        <v/>
      </c>
      <c r="E77" s="49" t="str">
        <f ca="1">IF(入力用!B78=0,"",入力用!G78)</f>
        <v/>
      </c>
      <c r="F77" s="50"/>
      <c r="G77" s="50"/>
      <c r="H77" s="50"/>
      <c r="I77" s="49" t="str">
        <f ca="1">IF(入力用!B78=0,"",SUM(F77:H77))</f>
        <v/>
      </c>
      <c r="J77" s="49" t="str">
        <f ca="1">IF(入力用!B78=0,"",入力用!Z78)</f>
        <v/>
      </c>
    </row>
    <row r="78" spans="1:10" ht="22.2" customHeight="1" x14ac:dyDescent="0.2">
      <c r="A78" s="49" t="str">
        <f ca="1">入力用!A79</f>
        <v/>
      </c>
      <c r="B78" s="49" t="str">
        <f ca="1">IF(入力用!C79=0,"",入力用!C79)</f>
        <v/>
      </c>
      <c r="C78" s="49" t="str">
        <f ca="1">IF(入力用!B79=0,"",入力用!B79)</f>
        <v/>
      </c>
      <c r="D78" s="49" t="str">
        <f ca="1">IF(入力用!B79=0,"",入力用!B$2)</f>
        <v/>
      </c>
      <c r="E78" s="49" t="str">
        <f ca="1">IF(入力用!B79=0,"",入力用!G79)</f>
        <v/>
      </c>
      <c r="F78" s="50"/>
      <c r="G78" s="50"/>
      <c r="H78" s="50"/>
      <c r="I78" s="49" t="str">
        <f ca="1">IF(入力用!B79=0,"",SUM(F78:H78))</f>
        <v/>
      </c>
      <c r="J78" s="49" t="str">
        <f ca="1">IF(入力用!B79=0,"",入力用!Z79)</f>
        <v/>
      </c>
    </row>
    <row r="79" spans="1:10" ht="22.2" customHeight="1" x14ac:dyDescent="0.2">
      <c r="A79" s="49" t="str">
        <f ca="1">入力用!A80</f>
        <v/>
      </c>
      <c r="B79" s="49" t="str">
        <f ca="1">IF(入力用!C80=0,"",入力用!C80)</f>
        <v/>
      </c>
      <c r="C79" s="49" t="str">
        <f ca="1">IF(入力用!B80=0,"",入力用!B80)</f>
        <v/>
      </c>
      <c r="D79" s="49" t="str">
        <f ca="1">IF(入力用!B80=0,"",入力用!B$2)</f>
        <v/>
      </c>
      <c r="E79" s="49" t="str">
        <f ca="1">IF(入力用!B80=0,"",入力用!G80)</f>
        <v/>
      </c>
      <c r="F79" s="50"/>
      <c r="G79" s="50"/>
      <c r="H79" s="50"/>
      <c r="I79" s="49" t="str">
        <f ca="1">IF(入力用!B80=0,"",SUM(F79:H79))</f>
        <v/>
      </c>
      <c r="J79" s="49" t="str">
        <f ca="1">IF(入力用!B80=0,"",入力用!Z80)</f>
        <v/>
      </c>
    </row>
    <row r="80" spans="1:10" ht="22.2" customHeight="1" x14ac:dyDescent="0.2">
      <c r="A80" s="49" t="str">
        <f ca="1">入力用!A81</f>
        <v/>
      </c>
      <c r="B80" s="49" t="str">
        <f ca="1">IF(入力用!C81=0,"",入力用!C81)</f>
        <v/>
      </c>
      <c r="C80" s="49" t="str">
        <f ca="1">IF(入力用!B81=0,"",入力用!B81)</f>
        <v/>
      </c>
      <c r="D80" s="49" t="str">
        <f ca="1">IF(入力用!B81=0,"",入力用!B$2)</f>
        <v/>
      </c>
      <c r="E80" s="49" t="str">
        <f ca="1">IF(入力用!B81=0,"",入力用!G81)</f>
        <v/>
      </c>
      <c r="F80" s="50"/>
      <c r="G80" s="50"/>
      <c r="H80" s="50"/>
      <c r="I80" s="49" t="str">
        <f ca="1">IF(入力用!B81=0,"",SUM(F80:H80))</f>
        <v/>
      </c>
      <c r="J80" s="49" t="str">
        <f ca="1">IF(入力用!B81=0,"",入力用!Z81)</f>
        <v/>
      </c>
    </row>
    <row r="81" spans="1:10" ht="22.2" customHeight="1" x14ac:dyDescent="0.2">
      <c r="A81" s="49" t="str">
        <f ca="1">入力用!A82</f>
        <v/>
      </c>
      <c r="B81" s="49" t="str">
        <f ca="1">IF(入力用!C82=0,"",入力用!C82)</f>
        <v/>
      </c>
      <c r="C81" s="49" t="str">
        <f ca="1">IF(入力用!B82=0,"",入力用!B82)</f>
        <v/>
      </c>
      <c r="D81" s="49" t="str">
        <f ca="1">IF(入力用!B82=0,"",入力用!B$2)</f>
        <v/>
      </c>
      <c r="E81" s="49" t="str">
        <f ca="1">IF(入力用!B82=0,"",入力用!G82)</f>
        <v/>
      </c>
      <c r="F81" s="50"/>
      <c r="G81" s="50"/>
      <c r="H81" s="50"/>
      <c r="I81" s="49" t="str">
        <f ca="1">IF(入力用!B82=0,"",SUM(F81:H81))</f>
        <v/>
      </c>
      <c r="J81" s="49" t="str">
        <f ca="1">IF(入力用!B82=0,"",入力用!Z82)</f>
        <v/>
      </c>
    </row>
    <row r="82" spans="1:10" ht="22.2" customHeight="1" x14ac:dyDescent="0.2">
      <c r="A82" s="49" t="str">
        <f ca="1">入力用!A83</f>
        <v/>
      </c>
      <c r="B82" s="49" t="str">
        <f ca="1">IF(入力用!C83=0,"",入力用!C83)</f>
        <v/>
      </c>
      <c r="C82" s="49" t="str">
        <f ca="1">IF(入力用!B83=0,"",入力用!B83)</f>
        <v/>
      </c>
      <c r="D82" s="49" t="str">
        <f ca="1">IF(入力用!B83=0,"",入力用!B$2)</f>
        <v/>
      </c>
      <c r="E82" s="49" t="str">
        <f ca="1">IF(入力用!B83=0,"",入力用!G83)</f>
        <v/>
      </c>
      <c r="F82" s="50"/>
      <c r="G82" s="50"/>
      <c r="H82" s="50"/>
      <c r="I82" s="49" t="str">
        <f ca="1">IF(入力用!B83=0,"",SUM(F82:H82))</f>
        <v/>
      </c>
      <c r="J82" s="49" t="str">
        <f ca="1">IF(入力用!B83=0,"",入力用!Z83)</f>
        <v/>
      </c>
    </row>
    <row r="83" spans="1:10" ht="22.2" customHeight="1" x14ac:dyDescent="0.2">
      <c r="A83" s="49" t="str">
        <f ca="1">入力用!A84</f>
        <v/>
      </c>
      <c r="B83" s="49" t="str">
        <f ca="1">IF(入力用!C84=0,"",入力用!C84)</f>
        <v/>
      </c>
      <c r="C83" s="49" t="str">
        <f ca="1">IF(入力用!B84=0,"",入力用!B84)</f>
        <v/>
      </c>
      <c r="D83" s="49" t="str">
        <f ca="1">IF(入力用!B84=0,"",入力用!B$2)</f>
        <v/>
      </c>
      <c r="E83" s="49" t="str">
        <f ca="1">IF(入力用!B84=0,"",入力用!G84)</f>
        <v/>
      </c>
      <c r="F83" s="50"/>
      <c r="G83" s="50"/>
      <c r="H83" s="50"/>
      <c r="I83" s="49" t="str">
        <f ca="1">IF(入力用!B84=0,"",SUM(F83:H83))</f>
        <v/>
      </c>
      <c r="J83" s="49" t="str">
        <f ca="1">IF(入力用!B84=0,"",入力用!Z84)</f>
        <v/>
      </c>
    </row>
    <row r="84" spans="1:10" ht="22.2" customHeight="1" x14ac:dyDescent="0.2">
      <c r="A84" s="49" t="str">
        <f ca="1">入力用!A85</f>
        <v/>
      </c>
      <c r="B84" s="49" t="str">
        <f ca="1">IF(入力用!C85=0,"",入力用!C85)</f>
        <v/>
      </c>
      <c r="C84" s="49" t="str">
        <f ca="1">IF(入力用!B85=0,"",入力用!B85)</f>
        <v/>
      </c>
      <c r="D84" s="49" t="str">
        <f ca="1">IF(入力用!B85=0,"",入力用!B$2)</f>
        <v/>
      </c>
      <c r="E84" s="49" t="str">
        <f ca="1">IF(入力用!B85=0,"",入力用!G85)</f>
        <v/>
      </c>
      <c r="F84" s="50"/>
      <c r="G84" s="50"/>
      <c r="H84" s="50"/>
      <c r="I84" s="49" t="str">
        <f ca="1">IF(入力用!B85=0,"",SUM(F84:H84))</f>
        <v/>
      </c>
      <c r="J84" s="49" t="str">
        <f ca="1">IF(入力用!B85=0,"",入力用!Z85)</f>
        <v/>
      </c>
    </row>
    <row r="85" spans="1:10" ht="22.2" customHeight="1" x14ac:dyDescent="0.2">
      <c r="A85" s="49" t="str">
        <f ca="1">入力用!A86</f>
        <v/>
      </c>
      <c r="B85" s="49" t="str">
        <f ca="1">IF(入力用!C86=0,"",入力用!C86)</f>
        <v/>
      </c>
      <c r="C85" s="49" t="str">
        <f ca="1">IF(入力用!B86=0,"",入力用!B86)</f>
        <v/>
      </c>
      <c r="D85" s="49" t="str">
        <f ca="1">IF(入力用!B86=0,"",入力用!B$2)</f>
        <v/>
      </c>
      <c r="E85" s="49" t="str">
        <f ca="1">IF(入力用!B86=0,"",入力用!G86)</f>
        <v/>
      </c>
      <c r="F85" s="50"/>
      <c r="G85" s="50"/>
      <c r="H85" s="50"/>
      <c r="I85" s="49" t="str">
        <f ca="1">IF(入力用!B86=0,"",SUM(F85:H85))</f>
        <v/>
      </c>
      <c r="J85" s="49" t="str">
        <f ca="1">IF(入力用!B86=0,"",入力用!Z86)</f>
        <v/>
      </c>
    </row>
    <row r="86" spans="1:10" ht="22.2" customHeight="1" x14ac:dyDescent="0.2">
      <c r="A86" s="49" t="str">
        <f ca="1">入力用!A87</f>
        <v/>
      </c>
      <c r="B86" s="49" t="str">
        <f ca="1">IF(入力用!C87=0,"",入力用!C87)</f>
        <v/>
      </c>
      <c r="C86" s="49" t="str">
        <f ca="1">IF(入力用!B87=0,"",入力用!B87)</f>
        <v/>
      </c>
      <c r="D86" s="49" t="str">
        <f ca="1">IF(入力用!B87=0,"",入力用!B$2)</f>
        <v/>
      </c>
      <c r="E86" s="49" t="str">
        <f ca="1">IF(入力用!B87=0,"",入力用!G87)</f>
        <v/>
      </c>
      <c r="F86" s="50"/>
      <c r="G86" s="50"/>
      <c r="H86" s="50"/>
      <c r="I86" s="49" t="str">
        <f ca="1">IF(入力用!B87=0,"",SUM(F86:H86))</f>
        <v/>
      </c>
      <c r="J86" s="49" t="str">
        <f ca="1">IF(入力用!B87=0,"",入力用!Z87)</f>
        <v/>
      </c>
    </row>
    <row r="87" spans="1:10" ht="22.2" customHeight="1" x14ac:dyDescent="0.2">
      <c r="A87" s="49" t="str">
        <f ca="1">入力用!A88</f>
        <v/>
      </c>
      <c r="B87" s="49" t="str">
        <f ca="1">IF(入力用!C88=0,"",入力用!C88)</f>
        <v/>
      </c>
      <c r="C87" s="49" t="str">
        <f ca="1">IF(入力用!B88=0,"",入力用!B88)</f>
        <v/>
      </c>
      <c r="D87" s="49" t="str">
        <f ca="1">IF(入力用!B88=0,"",入力用!B$2)</f>
        <v/>
      </c>
      <c r="E87" s="49" t="str">
        <f ca="1">IF(入力用!B88=0,"",入力用!G88)</f>
        <v/>
      </c>
      <c r="F87" s="50"/>
      <c r="G87" s="50"/>
      <c r="H87" s="50"/>
      <c r="I87" s="49" t="str">
        <f ca="1">IF(入力用!B88=0,"",SUM(F87:H87))</f>
        <v/>
      </c>
      <c r="J87" s="49" t="str">
        <f ca="1">IF(入力用!B88=0,"",入力用!Z88)</f>
        <v/>
      </c>
    </row>
    <row r="88" spans="1:10" ht="22.2" customHeight="1" x14ac:dyDescent="0.2">
      <c r="A88" s="49" t="str">
        <f ca="1">入力用!A89</f>
        <v/>
      </c>
      <c r="B88" s="49" t="str">
        <f ca="1">IF(入力用!C89=0,"",入力用!C89)</f>
        <v/>
      </c>
      <c r="C88" s="49" t="str">
        <f ca="1">IF(入力用!B89=0,"",入力用!B89)</f>
        <v/>
      </c>
      <c r="D88" s="49" t="str">
        <f ca="1">IF(入力用!B89=0,"",入力用!B$2)</f>
        <v/>
      </c>
      <c r="E88" s="49" t="str">
        <f ca="1">IF(入力用!B89=0,"",入力用!G89)</f>
        <v/>
      </c>
      <c r="F88" s="50"/>
      <c r="G88" s="50"/>
      <c r="H88" s="50"/>
      <c r="I88" s="49" t="str">
        <f ca="1">IF(入力用!B89=0,"",SUM(F88:H88))</f>
        <v/>
      </c>
      <c r="J88" s="49" t="str">
        <f ca="1">IF(入力用!B89=0,"",入力用!Z89)</f>
        <v/>
      </c>
    </row>
    <row r="89" spans="1:10" ht="22.2" customHeight="1" x14ac:dyDescent="0.2">
      <c r="A89" s="49" t="str">
        <f ca="1">入力用!A90</f>
        <v/>
      </c>
      <c r="B89" s="49" t="str">
        <f ca="1">IF(入力用!C90=0,"",入力用!C90)</f>
        <v/>
      </c>
      <c r="C89" s="49" t="str">
        <f ca="1">IF(入力用!B90=0,"",入力用!B90)</f>
        <v/>
      </c>
      <c r="D89" s="49" t="str">
        <f ca="1">IF(入力用!B90=0,"",入力用!B$2)</f>
        <v/>
      </c>
      <c r="E89" s="49" t="str">
        <f ca="1">IF(入力用!B90=0,"",入力用!G90)</f>
        <v/>
      </c>
      <c r="F89" s="50"/>
      <c r="G89" s="50"/>
      <c r="H89" s="50"/>
      <c r="I89" s="49" t="str">
        <f ca="1">IF(入力用!B90=0,"",SUM(F89:H89))</f>
        <v/>
      </c>
      <c r="J89" s="49" t="str">
        <f ca="1">IF(入力用!B90=0,"",入力用!Z90)</f>
        <v/>
      </c>
    </row>
    <row r="90" spans="1:10" ht="22.2" customHeight="1" x14ac:dyDescent="0.2">
      <c r="A90" s="49" t="str">
        <f ca="1">入力用!A91</f>
        <v/>
      </c>
      <c r="B90" s="49" t="str">
        <f ca="1">IF(入力用!C91=0,"",入力用!C91)</f>
        <v/>
      </c>
      <c r="C90" s="49" t="str">
        <f ca="1">IF(入力用!B91=0,"",入力用!B91)</f>
        <v/>
      </c>
      <c r="D90" s="49" t="str">
        <f ca="1">IF(入力用!B91=0,"",入力用!B$2)</f>
        <v/>
      </c>
      <c r="E90" s="49" t="str">
        <f ca="1">IF(入力用!B91=0,"",入力用!G91)</f>
        <v/>
      </c>
      <c r="F90" s="50"/>
      <c r="G90" s="50"/>
      <c r="H90" s="50"/>
      <c r="I90" s="49" t="str">
        <f ca="1">IF(入力用!B91=0,"",SUM(F90:H90))</f>
        <v/>
      </c>
      <c r="J90" s="49" t="str">
        <f ca="1">IF(入力用!B91=0,"",入力用!Z91)</f>
        <v/>
      </c>
    </row>
    <row r="91" spans="1:10" ht="22.2" customHeight="1" x14ac:dyDescent="0.2">
      <c r="A91" s="49" t="str">
        <f ca="1">入力用!A92</f>
        <v/>
      </c>
      <c r="B91" s="49" t="str">
        <f ca="1">IF(入力用!C92=0,"",入力用!C92)</f>
        <v/>
      </c>
      <c r="C91" s="49" t="str">
        <f ca="1">IF(入力用!B92=0,"",入力用!B92)</f>
        <v/>
      </c>
      <c r="D91" s="49" t="str">
        <f ca="1">IF(入力用!B92=0,"",入力用!B$2)</f>
        <v/>
      </c>
      <c r="E91" s="49" t="str">
        <f ca="1">IF(入力用!B92=0,"",入力用!G92)</f>
        <v/>
      </c>
      <c r="F91" s="50"/>
      <c r="G91" s="50"/>
      <c r="H91" s="50"/>
      <c r="I91" s="49" t="str">
        <f ca="1">IF(入力用!B92=0,"",SUM(F91:H91))</f>
        <v/>
      </c>
      <c r="J91" s="49" t="str">
        <f ca="1">IF(入力用!B92=0,"",入力用!Z92)</f>
        <v/>
      </c>
    </row>
    <row r="92" spans="1:10" ht="22.2" customHeight="1" x14ac:dyDescent="0.2">
      <c r="A92" s="49" t="str">
        <f ca="1">入力用!A93</f>
        <v/>
      </c>
      <c r="B92" s="49" t="str">
        <f ca="1">IF(入力用!C93=0,"",入力用!C93)</f>
        <v/>
      </c>
      <c r="C92" s="49" t="str">
        <f ca="1">IF(入力用!B93=0,"",入力用!B93)</f>
        <v/>
      </c>
      <c r="D92" s="49" t="str">
        <f ca="1">IF(入力用!B93=0,"",入力用!B$2)</f>
        <v/>
      </c>
      <c r="E92" s="49" t="str">
        <f ca="1">IF(入力用!B93=0,"",入力用!G93)</f>
        <v/>
      </c>
      <c r="F92" s="50"/>
      <c r="G92" s="50"/>
      <c r="H92" s="50"/>
      <c r="I92" s="49" t="str">
        <f ca="1">IF(入力用!B93=0,"",SUM(F92:H92))</f>
        <v/>
      </c>
      <c r="J92" s="49" t="str">
        <f ca="1">IF(入力用!B93=0,"",入力用!Z93)</f>
        <v/>
      </c>
    </row>
    <row r="93" spans="1:10" ht="22.2" customHeight="1" x14ac:dyDescent="0.2">
      <c r="A93" s="49" t="str">
        <f ca="1">入力用!A94</f>
        <v/>
      </c>
      <c r="B93" s="49" t="str">
        <f ca="1">IF(入力用!C94=0,"",入力用!C94)</f>
        <v/>
      </c>
      <c r="C93" s="49" t="str">
        <f ca="1">IF(入力用!B94=0,"",入力用!B94)</f>
        <v/>
      </c>
      <c r="D93" s="49" t="str">
        <f ca="1">IF(入力用!B94=0,"",入力用!B$2)</f>
        <v/>
      </c>
      <c r="E93" s="49" t="str">
        <f ca="1">IF(入力用!B94=0,"",入力用!G94)</f>
        <v/>
      </c>
      <c r="F93" s="50"/>
      <c r="G93" s="50"/>
      <c r="H93" s="50"/>
      <c r="I93" s="49" t="str">
        <f ca="1">IF(入力用!B94=0,"",SUM(F93:H93))</f>
        <v/>
      </c>
      <c r="J93" s="49" t="str">
        <f ca="1">IF(入力用!B94=0,"",入力用!Z94)</f>
        <v/>
      </c>
    </row>
    <row r="94" spans="1:10" ht="22.2" customHeight="1" x14ac:dyDescent="0.2">
      <c r="A94" s="49" t="str">
        <f ca="1">入力用!A95</f>
        <v/>
      </c>
      <c r="B94" s="49" t="str">
        <f ca="1">IF(入力用!C95=0,"",入力用!C95)</f>
        <v/>
      </c>
      <c r="C94" s="49" t="str">
        <f ca="1">IF(入力用!B95=0,"",入力用!B95)</f>
        <v/>
      </c>
      <c r="D94" s="49" t="str">
        <f ca="1">IF(入力用!B95=0,"",入力用!B$2)</f>
        <v/>
      </c>
      <c r="E94" s="49" t="str">
        <f ca="1">IF(入力用!B95=0,"",入力用!G95)</f>
        <v/>
      </c>
      <c r="F94" s="50"/>
      <c r="G94" s="50"/>
      <c r="H94" s="50"/>
      <c r="I94" s="49" t="str">
        <f ca="1">IF(入力用!B95=0,"",SUM(F94:H94))</f>
        <v/>
      </c>
      <c r="J94" s="49" t="str">
        <f ca="1">IF(入力用!B95=0,"",入力用!Z95)</f>
        <v/>
      </c>
    </row>
    <row r="95" spans="1:10" ht="22.2" customHeight="1" x14ac:dyDescent="0.2">
      <c r="A95" s="49" t="str">
        <f ca="1">入力用!A96</f>
        <v/>
      </c>
      <c r="B95" s="49" t="str">
        <f ca="1">IF(入力用!C96=0,"",入力用!C96)</f>
        <v/>
      </c>
      <c r="C95" s="49" t="str">
        <f ca="1">IF(入力用!B96=0,"",入力用!B96)</f>
        <v/>
      </c>
      <c r="D95" s="49" t="str">
        <f ca="1">IF(入力用!B96=0,"",入力用!B$2)</f>
        <v/>
      </c>
      <c r="E95" s="49" t="str">
        <f ca="1">IF(入力用!B96=0,"",入力用!G96)</f>
        <v/>
      </c>
      <c r="F95" s="50"/>
      <c r="G95" s="50"/>
      <c r="H95" s="50"/>
      <c r="I95" s="49" t="str">
        <f ca="1">IF(入力用!B96=0,"",SUM(F95:H95))</f>
        <v/>
      </c>
      <c r="J95" s="49" t="str">
        <f ca="1">IF(入力用!B96=0,"",入力用!Z96)</f>
        <v/>
      </c>
    </row>
    <row r="96" spans="1:10" ht="22.2" customHeight="1" x14ac:dyDescent="0.2">
      <c r="A96" s="49" t="str">
        <f ca="1">入力用!A97</f>
        <v/>
      </c>
      <c r="B96" s="49" t="str">
        <f ca="1">IF(入力用!C97=0,"",入力用!C97)</f>
        <v/>
      </c>
      <c r="C96" s="49" t="str">
        <f ca="1">IF(入力用!B97=0,"",入力用!B97)</f>
        <v/>
      </c>
      <c r="D96" s="49" t="str">
        <f ca="1">IF(入力用!B97=0,"",入力用!B$2)</f>
        <v/>
      </c>
      <c r="E96" s="49" t="str">
        <f ca="1">IF(入力用!B97=0,"",入力用!G97)</f>
        <v/>
      </c>
      <c r="F96" s="50"/>
      <c r="G96" s="50"/>
      <c r="H96" s="50"/>
      <c r="I96" s="49" t="str">
        <f ca="1">IF(入力用!B97=0,"",SUM(F96:H96))</f>
        <v/>
      </c>
      <c r="J96" s="49" t="str">
        <f ca="1">IF(入力用!B97=0,"",入力用!Z97)</f>
        <v/>
      </c>
    </row>
    <row r="97" spans="1:10" ht="22.2" customHeight="1" x14ac:dyDescent="0.2">
      <c r="A97" s="49" t="str">
        <f ca="1">入力用!A98</f>
        <v/>
      </c>
      <c r="B97" s="49" t="str">
        <f ca="1">IF(入力用!C98=0,"",入力用!C98)</f>
        <v/>
      </c>
      <c r="C97" s="49" t="str">
        <f ca="1">IF(入力用!B98=0,"",入力用!B98)</f>
        <v/>
      </c>
      <c r="D97" s="49" t="str">
        <f ca="1">IF(入力用!B98=0,"",入力用!B$2)</f>
        <v/>
      </c>
      <c r="E97" s="49" t="str">
        <f ca="1">IF(入力用!B98=0,"",入力用!G98)</f>
        <v/>
      </c>
      <c r="F97" s="50"/>
      <c r="G97" s="50"/>
      <c r="H97" s="50"/>
      <c r="I97" s="49" t="str">
        <f ca="1">IF(入力用!B98=0,"",SUM(F97:H97))</f>
        <v/>
      </c>
      <c r="J97" s="49" t="str">
        <f ca="1">IF(入力用!B98=0,"",入力用!Z98)</f>
        <v/>
      </c>
    </row>
    <row r="98" spans="1:10" ht="22.2" customHeight="1" x14ac:dyDescent="0.2">
      <c r="A98" s="49" t="str">
        <f ca="1">入力用!A99</f>
        <v/>
      </c>
      <c r="B98" s="49" t="str">
        <f ca="1">IF(入力用!C99=0,"",入力用!C99)</f>
        <v/>
      </c>
      <c r="C98" s="49" t="str">
        <f ca="1">IF(入力用!B99=0,"",入力用!B99)</f>
        <v/>
      </c>
      <c r="D98" s="49" t="str">
        <f ca="1">IF(入力用!B99=0,"",入力用!B$2)</f>
        <v/>
      </c>
      <c r="E98" s="49" t="str">
        <f ca="1">IF(入力用!B99=0,"",入力用!G99)</f>
        <v/>
      </c>
      <c r="F98" s="50"/>
      <c r="G98" s="50"/>
      <c r="H98" s="50"/>
      <c r="I98" s="49" t="str">
        <f ca="1">IF(入力用!B99=0,"",SUM(F98:H98))</f>
        <v/>
      </c>
      <c r="J98" s="49" t="str">
        <f ca="1">IF(入力用!B99=0,"",入力用!Z99)</f>
        <v/>
      </c>
    </row>
    <row r="99" spans="1:10" ht="22.2" customHeight="1" x14ac:dyDescent="0.2">
      <c r="A99" s="49" t="str">
        <f ca="1">入力用!A100</f>
        <v/>
      </c>
      <c r="B99" s="49" t="str">
        <f ca="1">IF(入力用!C100=0,"",入力用!C100)</f>
        <v/>
      </c>
      <c r="C99" s="49" t="str">
        <f ca="1">IF(入力用!B100=0,"",入力用!B100)</f>
        <v/>
      </c>
      <c r="D99" s="49" t="str">
        <f ca="1">IF(入力用!B100=0,"",入力用!B$2)</f>
        <v/>
      </c>
      <c r="E99" s="49" t="str">
        <f ca="1">IF(入力用!B100=0,"",入力用!G100)</f>
        <v/>
      </c>
      <c r="F99" s="50"/>
      <c r="G99" s="50"/>
      <c r="H99" s="50"/>
      <c r="I99" s="49" t="str">
        <f ca="1">IF(入力用!B100=0,"",SUM(F99:H99))</f>
        <v/>
      </c>
      <c r="J99" s="49" t="str">
        <f ca="1">IF(入力用!B100=0,"",入力用!Z100)</f>
        <v/>
      </c>
    </row>
    <row r="100" spans="1:10" ht="22.2" customHeight="1" x14ac:dyDescent="0.2">
      <c r="A100" s="49" t="str">
        <f ca="1">入力用!A101</f>
        <v/>
      </c>
      <c r="B100" s="49" t="str">
        <f ca="1">IF(入力用!C101=0,"",入力用!C101)</f>
        <v/>
      </c>
      <c r="C100" s="49" t="str">
        <f ca="1">IF(入力用!B101=0,"",入力用!B101)</f>
        <v/>
      </c>
      <c r="D100" s="49" t="str">
        <f ca="1">IF(入力用!B101=0,"",入力用!B$2)</f>
        <v/>
      </c>
      <c r="E100" s="49" t="str">
        <f ca="1">IF(入力用!B101=0,"",入力用!G101)</f>
        <v/>
      </c>
      <c r="F100" s="50"/>
      <c r="G100" s="50"/>
      <c r="H100" s="50"/>
      <c r="I100" s="49" t="str">
        <f ca="1">IF(入力用!B101=0,"",SUM(F100:H100))</f>
        <v/>
      </c>
      <c r="J100" s="49" t="str">
        <f ca="1">IF(入力用!B101=0,"",入力用!Z101)</f>
        <v/>
      </c>
    </row>
    <row r="101" spans="1:10" ht="22.2" customHeight="1" x14ac:dyDescent="0.2">
      <c r="A101" s="49" t="str">
        <f ca="1">入力用!A102</f>
        <v/>
      </c>
      <c r="B101" s="49" t="str">
        <f ca="1">IF(入力用!C102=0,"",入力用!C102)</f>
        <v/>
      </c>
      <c r="C101" s="49" t="str">
        <f ca="1">IF(入力用!B102=0,"",入力用!B102)</f>
        <v/>
      </c>
      <c r="D101" s="49" t="str">
        <f ca="1">IF(入力用!B102=0,"",入力用!B$2)</f>
        <v/>
      </c>
      <c r="E101" s="49" t="str">
        <f ca="1">IF(入力用!B102=0,"",入力用!G102)</f>
        <v/>
      </c>
      <c r="F101" s="50"/>
      <c r="G101" s="50"/>
      <c r="H101" s="50"/>
      <c r="I101" s="49" t="str">
        <f ca="1">IF(入力用!B102=0,"",SUM(F101:H101))</f>
        <v/>
      </c>
      <c r="J101" s="49" t="str">
        <f ca="1">IF(入力用!B102=0,"",入力用!Z102)</f>
        <v/>
      </c>
    </row>
    <row r="102" spans="1:10" ht="22.2" customHeight="1" x14ac:dyDescent="0.2">
      <c r="A102" s="49" t="str">
        <f ca="1">入力用!A103</f>
        <v/>
      </c>
      <c r="B102" s="49" t="str">
        <f ca="1">IF(入力用!C103=0,"",入力用!C103)</f>
        <v/>
      </c>
      <c r="C102" s="49" t="str">
        <f ca="1">IF(入力用!B103=0,"",入力用!B103)</f>
        <v/>
      </c>
      <c r="D102" s="49" t="str">
        <f ca="1">IF(入力用!B103=0,"",入力用!B$2)</f>
        <v/>
      </c>
      <c r="E102" s="49" t="str">
        <f ca="1">IF(入力用!B103=0,"",入力用!G103)</f>
        <v/>
      </c>
      <c r="F102" s="50"/>
      <c r="G102" s="50"/>
      <c r="H102" s="50"/>
      <c r="I102" s="49" t="str">
        <f ca="1">IF(入力用!B103=0,"",SUM(F102:H102))</f>
        <v/>
      </c>
      <c r="J102" s="49" t="str">
        <f ca="1">IF(入力用!B103=0,"",入力用!Z103)</f>
        <v/>
      </c>
    </row>
  </sheetData>
  <sheetProtection algorithmName="SHA-512" hashValue="3ymwp3R+xdM4pOXp6H2wxfXeUCA1DnXoMzNsIALy9ADw+e0rUfiIL6mHrKITkZGAcgJ70ra4XtGqH8fHX+ilaw==" saltValue="qcN7HCrl3pGtLV5UM0M4Qg==" spinCount="100000" sheet="1"/>
  <mergeCells count="8">
    <mergeCell ref="C1:C2"/>
    <mergeCell ref="I1:I2"/>
    <mergeCell ref="J1:J2"/>
    <mergeCell ref="F1:F2"/>
    <mergeCell ref="G1:G2"/>
    <mergeCell ref="H1:H2"/>
    <mergeCell ref="D1:D2"/>
    <mergeCell ref="E1:E2"/>
  </mergeCells>
  <phoneticPr fontId="2"/>
  <dataValidations count="1">
    <dataValidation type="list" allowBlank="1" showInputMessage="1" showErrorMessage="1" sqref="F3:H102" xr:uid="{00000000-0002-0000-0300-000000000000}">
      <formula1>$M$3:$M$13</formula1>
    </dataValidation>
  </dataValidations>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ECFF"/>
  </sheetPr>
  <dimension ref="A1:V105"/>
  <sheetViews>
    <sheetView workbookViewId="0">
      <pane ySplit="2" topLeftCell="A3" activePane="bottomLeft" state="frozenSplit"/>
      <selection activeCell="K13" sqref="K13"/>
      <selection pane="bottomLeft" activeCell="K13" sqref="K13"/>
    </sheetView>
  </sheetViews>
  <sheetFormatPr defaultColWidth="9" defaultRowHeight="13.2" x14ac:dyDescent="0.2"/>
  <cols>
    <col min="1" max="1" width="9" style="52"/>
    <col min="2" max="2" width="19.6640625" style="52" customWidth="1"/>
    <col min="3" max="3" width="16.44140625" style="52" customWidth="1"/>
    <col min="4" max="4" width="23" style="52" hidden="1" customWidth="1"/>
    <col min="5" max="6" width="9.33203125" style="52" customWidth="1"/>
    <col min="7" max="9" width="9" style="52"/>
    <col min="10" max="10" width="21.77734375" style="52" customWidth="1"/>
    <col min="11" max="11" width="5" style="52" customWidth="1"/>
    <col min="12" max="12" width="8.6640625" style="47" customWidth="1"/>
    <col min="13" max="22" width="7.44140625" style="47" customWidth="1"/>
    <col min="23" max="23" width="21.77734375" style="47" customWidth="1"/>
    <col min="24" max="25" width="6" style="47" customWidth="1"/>
    <col min="26" max="16384" width="9" style="47"/>
  </cols>
  <sheetData>
    <row r="1" spans="1:22" ht="22.5" customHeight="1" x14ac:dyDescent="0.2">
      <c r="A1" s="62">
        <f>入力用!A2</f>
        <v>0</v>
      </c>
      <c r="B1" s="62">
        <f>入力用!B2</f>
        <v>0</v>
      </c>
      <c r="C1" s="128" t="s">
        <v>138</v>
      </c>
      <c r="D1" s="128" t="s">
        <v>91</v>
      </c>
      <c r="E1" s="131" t="s">
        <v>92</v>
      </c>
      <c r="F1" s="128" t="s">
        <v>93</v>
      </c>
      <c r="G1" s="128" t="s">
        <v>94</v>
      </c>
      <c r="H1" s="128" t="s">
        <v>95</v>
      </c>
      <c r="I1" s="128" t="s">
        <v>96</v>
      </c>
      <c r="J1" s="128" t="s">
        <v>97</v>
      </c>
      <c r="K1" s="72">
        <f>A1</f>
        <v>0</v>
      </c>
      <c r="L1" s="71">
        <f>B1</f>
        <v>0</v>
      </c>
      <c r="M1" s="73">
        <f t="shared" ref="M1:S1" ca="1" si="0">MAX(M3:M102)</f>
        <v>0</v>
      </c>
      <c r="N1" s="73">
        <f t="shared" ca="1" si="0"/>
        <v>0</v>
      </c>
      <c r="O1" s="73">
        <f t="shared" ca="1" si="0"/>
        <v>0</v>
      </c>
      <c r="P1" s="73">
        <f t="shared" ca="1" si="0"/>
        <v>0</v>
      </c>
      <c r="Q1" s="73">
        <f t="shared" ca="1" si="0"/>
        <v>0</v>
      </c>
      <c r="R1" s="73">
        <f t="shared" ca="1" si="0"/>
        <v>0</v>
      </c>
      <c r="S1" s="73">
        <f t="shared" ca="1" si="0"/>
        <v>0</v>
      </c>
      <c r="T1" s="80">
        <f ca="1">LARGE(M1:S1,1)+LARGE(M1:S1,2)+LARGE(M1:S1,3)+LARGE(M1:S1,4)+LARGE(M1:S1,5)</f>
        <v>0</v>
      </c>
      <c r="U1" s="81">
        <f ca="1">IF(T105=0,0,SUM(T103:T105))</f>
        <v>0</v>
      </c>
      <c r="V1" s="17" t="s">
        <v>151</v>
      </c>
    </row>
    <row r="2" spans="1:22" ht="21.75" customHeight="1" x14ac:dyDescent="0.2">
      <c r="A2" s="45" t="s">
        <v>89</v>
      </c>
      <c r="B2" s="45" t="s">
        <v>90</v>
      </c>
      <c r="C2" s="129"/>
      <c r="D2" s="129"/>
      <c r="E2" s="131"/>
      <c r="F2" s="129"/>
      <c r="G2" s="129"/>
      <c r="H2" s="129"/>
      <c r="I2" s="129"/>
      <c r="J2" s="129"/>
      <c r="K2" s="72"/>
      <c r="L2" s="53"/>
      <c r="M2" s="52">
        <v>2</v>
      </c>
      <c r="N2" s="52">
        <v>3</v>
      </c>
      <c r="O2" s="52">
        <v>4</v>
      </c>
      <c r="P2" s="52">
        <v>5</v>
      </c>
      <c r="Q2" s="52">
        <v>6</v>
      </c>
      <c r="R2" s="52">
        <v>7</v>
      </c>
      <c r="S2" s="52">
        <v>8</v>
      </c>
      <c r="T2" s="52">
        <v>9</v>
      </c>
    </row>
    <row r="3" spans="1:22" ht="21.75" customHeight="1" x14ac:dyDescent="0.2">
      <c r="A3" s="49" t="str">
        <f ca="1">入力用!A4</f>
        <v/>
      </c>
      <c r="B3" s="49" t="str">
        <f ca="1">IF(入力用!C4=0,"",入力用!C4)</f>
        <v/>
      </c>
      <c r="C3" s="49" t="str">
        <f ca="1">IF(入力用!B4=0,"",入力用!B4)</f>
        <v/>
      </c>
      <c r="D3" s="49" t="str">
        <f ca="1">IF(入力用!B4=0,"",入力用!B$2)</f>
        <v/>
      </c>
      <c r="E3" s="49" t="str">
        <f ca="1">IF(入力用!B4=0,"",入力用!G4)</f>
        <v/>
      </c>
      <c r="F3" s="50">
        <v>800</v>
      </c>
      <c r="G3" s="50">
        <v>800</v>
      </c>
      <c r="H3" s="50">
        <v>780</v>
      </c>
      <c r="I3" s="49" t="str">
        <f ca="1">IF(入力用!B4=0,"",SUM(F3:H3))</f>
        <v/>
      </c>
      <c r="J3" s="49" t="str">
        <f ca="1">IF(入力用!B4=0,"",入力用!H4)</f>
        <v/>
      </c>
      <c r="K3" s="72"/>
      <c r="L3" s="47" t="str">
        <f ca="1">IF(入力用!B4=0,"",入力用!I4)</f>
        <v/>
      </c>
      <c r="M3" s="47">
        <f t="shared" ref="M3:T12" ca="1" si="1">IF($L3=M$2,$I3,0)</f>
        <v>0</v>
      </c>
      <c r="N3" s="47">
        <f t="shared" ca="1" si="1"/>
        <v>0</v>
      </c>
      <c r="O3" s="47">
        <f t="shared" ca="1" si="1"/>
        <v>0</v>
      </c>
      <c r="P3" s="47">
        <f t="shared" ca="1" si="1"/>
        <v>0</v>
      </c>
      <c r="Q3" s="47">
        <f t="shared" ca="1" si="1"/>
        <v>0</v>
      </c>
      <c r="R3" s="47">
        <f t="shared" ca="1" si="1"/>
        <v>0</v>
      </c>
      <c r="S3" s="47">
        <f t="shared" ca="1" si="1"/>
        <v>0</v>
      </c>
      <c r="T3" s="47">
        <f t="shared" ca="1" si="1"/>
        <v>0</v>
      </c>
      <c r="U3" s="47">
        <v>0</v>
      </c>
      <c r="V3" s="47">
        <v>0</v>
      </c>
    </row>
    <row r="4" spans="1:22" ht="22.5" customHeight="1" x14ac:dyDescent="0.2">
      <c r="A4" s="49" t="str">
        <f ca="1">入力用!A5</f>
        <v/>
      </c>
      <c r="B4" s="49" t="str">
        <f ca="1">IF(入力用!C5=0,"",入力用!C5)</f>
        <v/>
      </c>
      <c r="C4" s="49" t="str">
        <f ca="1">IF(入力用!B5=0,"",入力用!B5)</f>
        <v/>
      </c>
      <c r="D4" s="49" t="str">
        <f ca="1">IF(入力用!B5=0,"",入力用!B$2)</f>
        <v/>
      </c>
      <c r="E4" s="49" t="str">
        <f ca="1">IF(入力用!B5=0,"",入力用!G5)</f>
        <v/>
      </c>
      <c r="F4" s="50">
        <v>700</v>
      </c>
      <c r="G4" s="50">
        <v>720</v>
      </c>
      <c r="H4" s="50">
        <v>560</v>
      </c>
      <c r="I4" s="49" t="str">
        <f ca="1">IF(入力用!B5=0,"",SUM(F4:H4))</f>
        <v/>
      </c>
      <c r="J4" s="49" t="str">
        <f ca="1">IF(入力用!B5=0,"",入力用!H5)</f>
        <v/>
      </c>
      <c r="K4" s="72"/>
      <c r="L4" s="47" t="str">
        <f ca="1">IF(入力用!B5=0,"",入力用!I5)</f>
        <v/>
      </c>
      <c r="M4" s="47">
        <f t="shared" ca="1" si="1"/>
        <v>0</v>
      </c>
      <c r="N4" s="47">
        <f t="shared" ca="1" si="1"/>
        <v>0</v>
      </c>
      <c r="O4" s="47">
        <f t="shared" ca="1" si="1"/>
        <v>0</v>
      </c>
      <c r="P4" s="47">
        <f t="shared" ca="1" si="1"/>
        <v>0</v>
      </c>
      <c r="Q4" s="47">
        <f t="shared" ca="1" si="1"/>
        <v>0</v>
      </c>
      <c r="R4" s="47">
        <f t="shared" ca="1" si="1"/>
        <v>0</v>
      </c>
      <c r="S4" s="47">
        <f t="shared" ca="1" si="1"/>
        <v>0</v>
      </c>
      <c r="T4" s="47">
        <f t="shared" ca="1" si="1"/>
        <v>0</v>
      </c>
      <c r="U4" s="47">
        <f t="shared" ref="U4:U35" si="2">U3+10</f>
        <v>10</v>
      </c>
      <c r="V4" s="47">
        <f t="shared" ref="V4:V43" si="3">V3+20</f>
        <v>20</v>
      </c>
    </row>
    <row r="5" spans="1:22" ht="22.5" customHeight="1" x14ac:dyDescent="0.2">
      <c r="A5" s="49" t="str">
        <f ca="1">入力用!A6</f>
        <v/>
      </c>
      <c r="B5" s="49" t="str">
        <f ca="1">IF(入力用!C6=0,"",入力用!C6)</f>
        <v/>
      </c>
      <c r="C5" s="49" t="str">
        <f ca="1">IF(入力用!B6=0,"",入力用!B6)</f>
        <v/>
      </c>
      <c r="D5" s="49" t="str">
        <f ca="1">IF(入力用!B6=0,"",入力用!B$2)</f>
        <v/>
      </c>
      <c r="E5" s="49" t="str">
        <f ca="1">IF(入力用!B6=0,"",入力用!G6)</f>
        <v/>
      </c>
      <c r="F5" s="50">
        <v>690</v>
      </c>
      <c r="G5" s="50">
        <v>500</v>
      </c>
      <c r="H5" s="50">
        <v>420</v>
      </c>
      <c r="I5" s="49" t="str">
        <f ca="1">IF(入力用!B6=0,"",SUM(F5:H5))</f>
        <v/>
      </c>
      <c r="J5" s="49" t="str">
        <f ca="1">IF(入力用!B6=0,"",入力用!H6)</f>
        <v/>
      </c>
      <c r="K5" s="72"/>
      <c r="L5" s="47" t="str">
        <f ca="1">IF(入力用!B6=0,"",入力用!I6)</f>
        <v/>
      </c>
      <c r="M5" s="47">
        <f t="shared" ca="1" si="1"/>
        <v>0</v>
      </c>
      <c r="N5" s="47">
        <f t="shared" ca="1" si="1"/>
        <v>0</v>
      </c>
      <c r="O5" s="47">
        <f t="shared" ca="1" si="1"/>
        <v>0</v>
      </c>
      <c r="P5" s="47">
        <f t="shared" ca="1" si="1"/>
        <v>0</v>
      </c>
      <c r="Q5" s="47">
        <f t="shared" ca="1" si="1"/>
        <v>0</v>
      </c>
      <c r="R5" s="47">
        <f t="shared" ca="1" si="1"/>
        <v>0</v>
      </c>
      <c r="S5" s="47">
        <f t="shared" ca="1" si="1"/>
        <v>0</v>
      </c>
      <c r="T5" s="47">
        <f t="shared" ca="1" si="1"/>
        <v>0</v>
      </c>
      <c r="U5" s="47">
        <f t="shared" si="2"/>
        <v>20</v>
      </c>
      <c r="V5" s="47">
        <f t="shared" si="3"/>
        <v>40</v>
      </c>
    </row>
    <row r="6" spans="1:22" ht="22.5" customHeight="1" x14ac:dyDescent="0.2">
      <c r="A6" s="49" t="str">
        <f ca="1">入力用!A7</f>
        <v/>
      </c>
      <c r="B6" s="49" t="str">
        <f ca="1">IF(入力用!C7=0,"",入力用!C7)</f>
        <v/>
      </c>
      <c r="C6" s="49" t="str">
        <f ca="1">IF(入力用!B7=0,"",入力用!B7)</f>
        <v/>
      </c>
      <c r="D6" s="49" t="str">
        <f ca="1">IF(入力用!B7=0,"",入力用!B$2)</f>
        <v/>
      </c>
      <c r="E6" s="49" t="str">
        <f ca="1">IF(入力用!B7=0,"",入力用!G7)</f>
        <v/>
      </c>
      <c r="F6" s="50">
        <v>640</v>
      </c>
      <c r="G6" s="50">
        <v>320</v>
      </c>
      <c r="H6" s="50">
        <v>400</v>
      </c>
      <c r="I6" s="49" t="str">
        <f ca="1">IF(入力用!B7=0,"",SUM(F6:H6))</f>
        <v/>
      </c>
      <c r="J6" s="49" t="str">
        <f ca="1">IF(入力用!B7=0,"",入力用!H7)</f>
        <v/>
      </c>
      <c r="K6" s="72"/>
      <c r="L6" s="47" t="str">
        <f ca="1">IF(入力用!B7=0,"",入力用!I7)</f>
        <v/>
      </c>
      <c r="M6" s="47">
        <f t="shared" ca="1" si="1"/>
        <v>0</v>
      </c>
      <c r="N6" s="47">
        <f t="shared" ca="1" si="1"/>
        <v>0</v>
      </c>
      <c r="O6" s="47">
        <f t="shared" ca="1" si="1"/>
        <v>0</v>
      </c>
      <c r="P6" s="47">
        <f t="shared" ca="1" si="1"/>
        <v>0</v>
      </c>
      <c r="Q6" s="47">
        <f t="shared" ca="1" si="1"/>
        <v>0</v>
      </c>
      <c r="R6" s="47">
        <f t="shared" ca="1" si="1"/>
        <v>0</v>
      </c>
      <c r="S6" s="47">
        <f t="shared" ca="1" si="1"/>
        <v>0</v>
      </c>
      <c r="T6" s="47">
        <f t="shared" ca="1" si="1"/>
        <v>0</v>
      </c>
      <c r="U6" s="47">
        <f t="shared" si="2"/>
        <v>30</v>
      </c>
      <c r="V6" s="47">
        <f t="shared" si="3"/>
        <v>60</v>
      </c>
    </row>
    <row r="7" spans="1:22" ht="22.5" customHeight="1" x14ac:dyDescent="0.2">
      <c r="A7" s="49" t="str">
        <f ca="1">入力用!A8</f>
        <v/>
      </c>
      <c r="B7" s="49" t="str">
        <f ca="1">IF(入力用!C8=0,"",入力用!C8)</f>
        <v/>
      </c>
      <c r="C7" s="49" t="str">
        <f ca="1">IF(入力用!B8=0,"",入力用!B8)</f>
        <v/>
      </c>
      <c r="D7" s="49" t="str">
        <f ca="1">IF(入力用!B8=0,"",入力用!B$2)</f>
        <v/>
      </c>
      <c r="E7" s="49" t="str">
        <f ca="1">IF(入力用!B8=0,"",入力用!G8)</f>
        <v/>
      </c>
      <c r="F7" s="50">
        <v>590</v>
      </c>
      <c r="G7" s="50">
        <v>440</v>
      </c>
      <c r="H7" s="50">
        <v>500</v>
      </c>
      <c r="I7" s="49" t="str">
        <f ca="1">IF(入力用!B8=0,"",SUM(F7:H7))</f>
        <v/>
      </c>
      <c r="J7" s="49" t="str">
        <f ca="1">IF(入力用!B8=0,"",入力用!H8)</f>
        <v/>
      </c>
      <c r="K7" s="72"/>
      <c r="L7" s="47" t="str">
        <f ca="1">IF(入力用!B8=0,"",入力用!I8)</f>
        <v/>
      </c>
      <c r="M7" s="47">
        <f t="shared" ca="1" si="1"/>
        <v>0</v>
      </c>
      <c r="N7" s="47">
        <f t="shared" ca="1" si="1"/>
        <v>0</v>
      </c>
      <c r="O7" s="47">
        <f t="shared" ca="1" si="1"/>
        <v>0</v>
      </c>
      <c r="P7" s="47">
        <f t="shared" ca="1" si="1"/>
        <v>0</v>
      </c>
      <c r="Q7" s="47">
        <f t="shared" ca="1" si="1"/>
        <v>0</v>
      </c>
      <c r="R7" s="47">
        <f t="shared" ca="1" si="1"/>
        <v>0</v>
      </c>
      <c r="S7" s="47">
        <f t="shared" ca="1" si="1"/>
        <v>0</v>
      </c>
      <c r="T7" s="47">
        <f t="shared" ca="1" si="1"/>
        <v>0</v>
      </c>
      <c r="U7" s="47">
        <f t="shared" si="2"/>
        <v>40</v>
      </c>
      <c r="V7" s="47">
        <f t="shared" si="3"/>
        <v>80</v>
      </c>
    </row>
    <row r="8" spans="1:22" ht="22.5" customHeight="1" x14ac:dyDescent="0.2">
      <c r="A8" s="49" t="str">
        <f ca="1">入力用!A9</f>
        <v/>
      </c>
      <c r="B8" s="49" t="str">
        <f ca="1">IF(入力用!C9=0,"",入力用!C9)</f>
        <v/>
      </c>
      <c r="C8" s="49" t="str">
        <f ca="1">IF(入力用!B9=0,"",入力用!B9)</f>
        <v/>
      </c>
      <c r="D8" s="49" t="str">
        <f ca="1">IF(入力用!B9=0,"",入力用!B$2)</f>
        <v/>
      </c>
      <c r="E8" s="49" t="str">
        <f ca="1">IF(入力用!B9=0,"",入力用!G9)</f>
        <v/>
      </c>
      <c r="F8" s="50">
        <v>620</v>
      </c>
      <c r="G8" s="50">
        <v>560</v>
      </c>
      <c r="H8" s="50">
        <v>520</v>
      </c>
      <c r="I8" s="49" t="str">
        <f ca="1">IF(入力用!B9=0,"",SUM(F8:H8))</f>
        <v/>
      </c>
      <c r="J8" s="49" t="str">
        <f ca="1">IF(入力用!B9=0,"",入力用!H9)</f>
        <v/>
      </c>
      <c r="K8" s="72"/>
      <c r="L8" s="47" t="str">
        <f ca="1">IF(入力用!B9=0,"",入力用!I9)</f>
        <v/>
      </c>
      <c r="M8" s="47">
        <f t="shared" ca="1" si="1"/>
        <v>0</v>
      </c>
      <c r="N8" s="47">
        <f t="shared" ca="1" si="1"/>
        <v>0</v>
      </c>
      <c r="O8" s="47">
        <f t="shared" ca="1" si="1"/>
        <v>0</v>
      </c>
      <c r="P8" s="47">
        <f t="shared" ca="1" si="1"/>
        <v>0</v>
      </c>
      <c r="Q8" s="47">
        <f t="shared" ca="1" si="1"/>
        <v>0</v>
      </c>
      <c r="R8" s="47">
        <f t="shared" ca="1" si="1"/>
        <v>0</v>
      </c>
      <c r="S8" s="47">
        <f t="shared" ca="1" si="1"/>
        <v>0</v>
      </c>
      <c r="T8" s="47">
        <f t="shared" ca="1" si="1"/>
        <v>0</v>
      </c>
      <c r="U8" s="47">
        <f t="shared" si="2"/>
        <v>50</v>
      </c>
      <c r="V8" s="47">
        <f t="shared" si="3"/>
        <v>100</v>
      </c>
    </row>
    <row r="9" spans="1:22" ht="22.5" customHeight="1" x14ac:dyDescent="0.2">
      <c r="A9" s="49" t="str">
        <f ca="1">入力用!A10</f>
        <v/>
      </c>
      <c r="B9" s="49" t="str">
        <f ca="1">IF(入力用!C10=0,"",入力用!C10)</f>
        <v/>
      </c>
      <c r="C9" s="49" t="str">
        <f ca="1">IF(入力用!B10=0,"",入力用!B10)</f>
        <v/>
      </c>
      <c r="D9" s="49" t="str">
        <f ca="1">IF(入力用!B10=0,"",入力用!B$2)</f>
        <v/>
      </c>
      <c r="E9" s="49" t="str">
        <f ca="1">IF(入力用!B10=0,"",入力用!G10)</f>
        <v/>
      </c>
      <c r="F9" s="50">
        <v>650</v>
      </c>
      <c r="G9" s="50">
        <v>650</v>
      </c>
      <c r="H9" s="50">
        <v>420</v>
      </c>
      <c r="I9" s="49" t="str">
        <f ca="1">IF(入力用!B10=0,"",SUM(F9:H9))</f>
        <v/>
      </c>
      <c r="J9" s="49" t="str">
        <f ca="1">IF(入力用!B10=0,"",入力用!H10)</f>
        <v/>
      </c>
      <c r="K9" s="72"/>
      <c r="L9" s="47" t="str">
        <f ca="1">IF(入力用!B10=0,"",入力用!I10)</f>
        <v/>
      </c>
      <c r="M9" s="47">
        <f t="shared" ca="1" si="1"/>
        <v>0</v>
      </c>
      <c r="N9" s="47">
        <f t="shared" ca="1" si="1"/>
        <v>0</v>
      </c>
      <c r="O9" s="47">
        <f t="shared" ca="1" si="1"/>
        <v>0</v>
      </c>
      <c r="P9" s="47">
        <f t="shared" ca="1" si="1"/>
        <v>0</v>
      </c>
      <c r="Q9" s="47">
        <f t="shared" ca="1" si="1"/>
        <v>0</v>
      </c>
      <c r="R9" s="47">
        <f t="shared" ca="1" si="1"/>
        <v>0</v>
      </c>
      <c r="S9" s="47">
        <f t="shared" ca="1" si="1"/>
        <v>0</v>
      </c>
      <c r="T9" s="47">
        <f t="shared" ca="1" si="1"/>
        <v>0</v>
      </c>
      <c r="U9" s="47">
        <f t="shared" si="2"/>
        <v>60</v>
      </c>
      <c r="V9" s="47">
        <f t="shared" si="3"/>
        <v>120</v>
      </c>
    </row>
    <row r="10" spans="1:22" ht="22.5" customHeight="1" x14ac:dyDescent="0.2">
      <c r="A10" s="49" t="str">
        <f ca="1">入力用!A11</f>
        <v/>
      </c>
      <c r="B10" s="49" t="str">
        <f ca="1">IF(入力用!C11=0,"",入力用!C11)</f>
        <v/>
      </c>
      <c r="C10" s="49" t="str">
        <f ca="1">IF(入力用!B11=0,"",入力用!B11)</f>
        <v/>
      </c>
      <c r="D10" s="49" t="str">
        <f ca="1">IF(入力用!B11=0,"",入力用!B$2)</f>
        <v/>
      </c>
      <c r="E10" s="49" t="str">
        <f ca="1">IF(入力用!B11=0,"",入力用!G11)</f>
        <v/>
      </c>
      <c r="F10" s="50">
        <v>600</v>
      </c>
      <c r="G10" s="50">
        <v>500</v>
      </c>
      <c r="H10" s="50">
        <v>400</v>
      </c>
      <c r="I10" s="56" t="str">
        <f ca="1">IF(入力用!B11=0,"",SUM(F10:H10))</f>
        <v/>
      </c>
      <c r="J10" s="49" t="str">
        <f ca="1">IF(入力用!B11=0,"",入力用!H11)</f>
        <v/>
      </c>
      <c r="K10" s="72"/>
      <c r="L10" s="47" t="str">
        <f ca="1">IF(入力用!B11=0,"",入力用!I11)</f>
        <v/>
      </c>
      <c r="M10" s="47">
        <f t="shared" ca="1" si="1"/>
        <v>0</v>
      </c>
      <c r="N10" s="47">
        <f t="shared" ca="1" si="1"/>
        <v>0</v>
      </c>
      <c r="O10" s="47">
        <f t="shared" ca="1" si="1"/>
        <v>0</v>
      </c>
      <c r="P10" s="47">
        <f t="shared" ca="1" si="1"/>
        <v>0</v>
      </c>
      <c r="Q10" s="47">
        <f t="shared" ca="1" si="1"/>
        <v>0</v>
      </c>
      <c r="R10" s="47">
        <f t="shared" ca="1" si="1"/>
        <v>0</v>
      </c>
      <c r="S10" s="47">
        <f t="shared" ca="1" si="1"/>
        <v>0</v>
      </c>
      <c r="T10" s="47">
        <f t="shared" ca="1" si="1"/>
        <v>0</v>
      </c>
      <c r="U10" s="47">
        <f t="shared" si="2"/>
        <v>70</v>
      </c>
      <c r="V10" s="47">
        <f t="shared" si="3"/>
        <v>140</v>
      </c>
    </row>
    <row r="11" spans="1:22" ht="22.5" customHeight="1" x14ac:dyDescent="0.2">
      <c r="A11" s="49" t="str">
        <f ca="1">入力用!A12</f>
        <v/>
      </c>
      <c r="B11" s="49" t="str">
        <f ca="1">IF(入力用!C12=0,"",入力用!C12)</f>
        <v/>
      </c>
      <c r="C11" s="49" t="str">
        <f ca="1">IF(入力用!B12=0,"",入力用!B12)</f>
        <v/>
      </c>
      <c r="D11" s="49" t="str">
        <f ca="1">IF(入力用!B12=0,"",入力用!B$2)</f>
        <v/>
      </c>
      <c r="E11" s="49" t="str">
        <f ca="1">IF(入力用!B12=0,"",入力用!G12)</f>
        <v/>
      </c>
      <c r="F11" s="50">
        <v>550</v>
      </c>
      <c r="G11" s="50">
        <v>540</v>
      </c>
      <c r="H11" s="50">
        <v>440</v>
      </c>
      <c r="I11" s="56" t="str">
        <f ca="1">IF(入力用!B12=0,"",SUM(F11:H11))</f>
        <v/>
      </c>
      <c r="J11" s="49" t="str">
        <f ca="1">IF(入力用!B12=0,"",入力用!H12)</f>
        <v/>
      </c>
      <c r="K11" s="72"/>
      <c r="L11" s="47" t="str">
        <f ca="1">IF(入力用!B12=0,"",入力用!I12)</f>
        <v/>
      </c>
      <c r="M11" s="47">
        <f t="shared" ca="1" si="1"/>
        <v>0</v>
      </c>
      <c r="N11" s="47">
        <f t="shared" ca="1" si="1"/>
        <v>0</v>
      </c>
      <c r="O11" s="47">
        <f t="shared" ca="1" si="1"/>
        <v>0</v>
      </c>
      <c r="P11" s="47">
        <f t="shared" ca="1" si="1"/>
        <v>0</v>
      </c>
      <c r="Q11" s="47">
        <f t="shared" ca="1" si="1"/>
        <v>0</v>
      </c>
      <c r="R11" s="47">
        <f t="shared" ca="1" si="1"/>
        <v>0</v>
      </c>
      <c r="S11" s="47">
        <f t="shared" ca="1" si="1"/>
        <v>0</v>
      </c>
      <c r="T11" s="47">
        <f t="shared" ca="1" si="1"/>
        <v>0</v>
      </c>
      <c r="U11" s="47">
        <f t="shared" si="2"/>
        <v>80</v>
      </c>
      <c r="V11" s="47">
        <f t="shared" si="3"/>
        <v>160</v>
      </c>
    </row>
    <row r="12" spans="1:22" ht="22.5" customHeight="1" x14ac:dyDescent="0.2">
      <c r="A12" s="49" t="str">
        <f ca="1">入力用!A13</f>
        <v/>
      </c>
      <c r="B12" s="49" t="str">
        <f ca="1">IF(入力用!C13=0,"",入力用!C13)</f>
        <v/>
      </c>
      <c r="C12" s="49" t="str">
        <f ca="1">IF(入力用!B13=0,"",入力用!B13)</f>
        <v/>
      </c>
      <c r="D12" s="49" t="str">
        <f ca="1">IF(入力用!B13=0,"",入力用!B$2)</f>
        <v/>
      </c>
      <c r="E12" s="49" t="str">
        <f ca="1">IF(入力用!B13=0,"",入力用!G13)</f>
        <v/>
      </c>
      <c r="F12" s="50">
        <v>400</v>
      </c>
      <c r="G12" s="50">
        <v>500</v>
      </c>
      <c r="H12" s="50">
        <v>600</v>
      </c>
      <c r="I12" s="56" t="str">
        <f ca="1">IF(入力用!B13=0,"",SUM(F12:H12))</f>
        <v/>
      </c>
      <c r="J12" s="49" t="str">
        <f ca="1">IF(入力用!B13=0,"",入力用!H13)</f>
        <v/>
      </c>
      <c r="K12" s="72"/>
      <c r="L12" s="47" t="str">
        <f ca="1">IF(入力用!B13=0,"",入力用!I13)</f>
        <v/>
      </c>
      <c r="M12" s="47">
        <f t="shared" ca="1" si="1"/>
        <v>0</v>
      </c>
      <c r="N12" s="47">
        <f t="shared" ca="1" si="1"/>
        <v>0</v>
      </c>
      <c r="O12" s="47">
        <f t="shared" ca="1" si="1"/>
        <v>0</v>
      </c>
      <c r="P12" s="47">
        <f t="shared" ca="1" si="1"/>
        <v>0</v>
      </c>
      <c r="Q12" s="47">
        <f t="shared" ca="1" si="1"/>
        <v>0</v>
      </c>
      <c r="R12" s="47">
        <f t="shared" ca="1" si="1"/>
        <v>0</v>
      </c>
      <c r="S12" s="47">
        <f t="shared" ca="1" si="1"/>
        <v>0</v>
      </c>
      <c r="T12" s="47">
        <f t="shared" ca="1" si="1"/>
        <v>0</v>
      </c>
      <c r="U12" s="47">
        <f t="shared" si="2"/>
        <v>90</v>
      </c>
      <c r="V12" s="47">
        <f t="shared" si="3"/>
        <v>180</v>
      </c>
    </row>
    <row r="13" spans="1:22" ht="22.5" customHeight="1" x14ac:dyDescent="0.2">
      <c r="A13" s="49" t="str">
        <f ca="1">入力用!A14</f>
        <v/>
      </c>
      <c r="B13" s="49" t="str">
        <f ca="1">IF(入力用!C14=0,"",入力用!C14)</f>
        <v/>
      </c>
      <c r="C13" s="49" t="str">
        <f ca="1">IF(入力用!B14=0,"",入力用!B14)</f>
        <v/>
      </c>
      <c r="D13" s="49" t="str">
        <f ca="1">IF(入力用!B14=0,"",入力用!B$2)</f>
        <v/>
      </c>
      <c r="E13" s="49" t="str">
        <f ca="1">IF(入力用!B14=0,"",入力用!G14)</f>
        <v/>
      </c>
      <c r="F13" s="50">
        <v>500</v>
      </c>
      <c r="G13" s="50">
        <v>520</v>
      </c>
      <c r="H13" s="50">
        <v>400</v>
      </c>
      <c r="I13" s="49" t="str">
        <f ca="1">IF(入力用!B14=0,"",SUM(F13:H13))</f>
        <v/>
      </c>
      <c r="J13" s="49" t="str">
        <f ca="1">IF(入力用!B14=0,"",入力用!H14)</f>
        <v/>
      </c>
      <c r="K13" s="72"/>
      <c r="L13" s="47" t="str">
        <f ca="1">IF(入力用!B14=0,"",入力用!I14)</f>
        <v/>
      </c>
      <c r="M13" s="47">
        <f t="shared" ref="M13:T22" ca="1" si="4">IF($L13=M$2,$I13,0)</f>
        <v>0</v>
      </c>
      <c r="N13" s="47">
        <f t="shared" ca="1" si="4"/>
        <v>0</v>
      </c>
      <c r="O13" s="47">
        <f t="shared" ca="1" si="4"/>
        <v>0</v>
      </c>
      <c r="P13" s="47">
        <f t="shared" ca="1" si="4"/>
        <v>0</v>
      </c>
      <c r="Q13" s="47">
        <f t="shared" ca="1" si="4"/>
        <v>0</v>
      </c>
      <c r="R13" s="47">
        <f t="shared" ca="1" si="4"/>
        <v>0</v>
      </c>
      <c r="S13" s="47">
        <f t="shared" ca="1" si="4"/>
        <v>0</v>
      </c>
      <c r="T13" s="47">
        <f t="shared" ca="1" si="4"/>
        <v>0</v>
      </c>
      <c r="U13" s="47">
        <f t="shared" si="2"/>
        <v>100</v>
      </c>
      <c r="V13" s="47">
        <f t="shared" si="3"/>
        <v>200</v>
      </c>
    </row>
    <row r="14" spans="1:22" ht="22.5" customHeight="1" x14ac:dyDescent="0.2">
      <c r="A14" s="49" t="str">
        <f ca="1">入力用!A15</f>
        <v/>
      </c>
      <c r="B14" s="49" t="str">
        <f ca="1">IF(入力用!C15=0,"",入力用!C15)</f>
        <v/>
      </c>
      <c r="C14" s="49" t="str">
        <f ca="1">IF(入力用!B15=0,"",入力用!B15)</f>
        <v/>
      </c>
      <c r="D14" s="49" t="str">
        <f ca="1">IF(入力用!B15=0,"",入力用!B$2)</f>
        <v/>
      </c>
      <c r="E14" s="49" t="str">
        <f ca="1">IF(入力用!B15=0,"",入力用!G15)</f>
        <v/>
      </c>
      <c r="F14" s="50">
        <v>410</v>
      </c>
      <c r="G14" s="50">
        <v>490</v>
      </c>
      <c r="H14" s="50">
        <v>300</v>
      </c>
      <c r="I14" s="49" t="str">
        <f ca="1">IF(入力用!B15=0,"",SUM(F14:H14))</f>
        <v/>
      </c>
      <c r="J14" s="49" t="str">
        <f ca="1">IF(入力用!B15=0,"",入力用!H15)</f>
        <v/>
      </c>
      <c r="K14" s="72"/>
      <c r="L14" s="47" t="str">
        <f ca="1">IF(入力用!B15=0,"",入力用!I15)</f>
        <v/>
      </c>
      <c r="M14" s="47">
        <f t="shared" ca="1" si="4"/>
        <v>0</v>
      </c>
      <c r="N14" s="47">
        <f t="shared" ca="1" si="4"/>
        <v>0</v>
      </c>
      <c r="O14" s="47">
        <f t="shared" ca="1" si="4"/>
        <v>0</v>
      </c>
      <c r="P14" s="47">
        <f t="shared" ca="1" si="4"/>
        <v>0</v>
      </c>
      <c r="Q14" s="47">
        <f t="shared" ca="1" si="4"/>
        <v>0</v>
      </c>
      <c r="R14" s="47">
        <f t="shared" ca="1" si="4"/>
        <v>0</v>
      </c>
      <c r="S14" s="47">
        <f t="shared" ca="1" si="4"/>
        <v>0</v>
      </c>
      <c r="T14" s="47">
        <f t="shared" ca="1" si="4"/>
        <v>0</v>
      </c>
      <c r="U14" s="47">
        <f t="shared" si="2"/>
        <v>110</v>
      </c>
      <c r="V14" s="47">
        <f t="shared" si="3"/>
        <v>220</v>
      </c>
    </row>
    <row r="15" spans="1:22" ht="22.5" customHeight="1" x14ac:dyDescent="0.2">
      <c r="A15" s="49" t="str">
        <f ca="1">入力用!A16</f>
        <v/>
      </c>
      <c r="B15" s="49" t="str">
        <f ca="1">IF(入力用!C16=0,"",入力用!C16)</f>
        <v/>
      </c>
      <c r="C15" s="49" t="str">
        <f ca="1">IF(入力用!B16=0,"",入力用!B16)</f>
        <v/>
      </c>
      <c r="D15" s="49" t="str">
        <f ca="1">IF(入力用!B16=0,"",入力用!B$2)</f>
        <v/>
      </c>
      <c r="E15" s="49" t="str">
        <f ca="1">IF(入力用!B16=0,"",入力用!G16)</f>
        <v/>
      </c>
      <c r="F15" s="50">
        <v>490</v>
      </c>
      <c r="G15" s="50">
        <v>500</v>
      </c>
      <c r="H15" s="50">
        <v>580</v>
      </c>
      <c r="I15" s="49" t="str">
        <f ca="1">IF(入力用!B16=0,"",SUM(F15:H15))</f>
        <v/>
      </c>
      <c r="J15" s="49" t="str">
        <f ca="1">IF(入力用!B16=0,"",入力用!H16)</f>
        <v/>
      </c>
      <c r="K15" s="72"/>
      <c r="L15" s="47" t="str">
        <f ca="1">IF(入力用!B16=0,"",入力用!I16)</f>
        <v/>
      </c>
      <c r="M15" s="47">
        <f t="shared" ca="1" si="4"/>
        <v>0</v>
      </c>
      <c r="N15" s="47">
        <f t="shared" ca="1" si="4"/>
        <v>0</v>
      </c>
      <c r="O15" s="47">
        <f t="shared" ca="1" si="4"/>
        <v>0</v>
      </c>
      <c r="P15" s="47">
        <f t="shared" ca="1" si="4"/>
        <v>0</v>
      </c>
      <c r="Q15" s="47">
        <f t="shared" ca="1" si="4"/>
        <v>0</v>
      </c>
      <c r="R15" s="47">
        <f t="shared" ca="1" si="4"/>
        <v>0</v>
      </c>
      <c r="S15" s="47">
        <f t="shared" ca="1" si="4"/>
        <v>0</v>
      </c>
      <c r="T15" s="47">
        <f t="shared" ca="1" si="4"/>
        <v>0</v>
      </c>
      <c r="U15" s="47">
        <f t="shared" si="2"/>
        <v>120</v>
      </c>
      <c r="V15" s="47">
        <f t="shared" si="3"/>
        <v>240</v>
      </c>
    </row>
    <row r="16" spans="1:22" ht="22.5" customHeight="1" x14ac:dyDescent="0.2">
      <c r="A16" s="49" t="str">
        <f ca="1">入力用!A17</f>
        <v/>
      </c>
      <c r="B16" s="49" t="str">
        <f ca="1">IF(入力用!C17=0,"",入力用!C17)</f>
        <v/>
      </c>
      <c r="C16" s="49" t="str">
        <f ca="1">IF(入力用!B17=0,"",入力用!B17)</f>
        <v/>
      </c>
      <c r="D16" s="49" t="str">
        <f ca="1">IF(入力用!B17=0,"",入力用!B$2)</f>
        <v/>
      </c>
      <c r="E16" s="49" t="str">
        <f ca="1">IF(入力用!B17=0,"",入力用!G17)</f>
        <v/>
      </c>
      <c r="F16" s="50"/>
      <c r="G16" s="50"/>
      <c r="H16" s="50"/>
      <c r="I16" s="49" t="str">
        <f ca="1">IF(入力用!B17=0,"",SUM(F16:H16))</f>
        <v/>
      </c>
      <c r="J16" s="49" t="str">
        <f ca="1">IF(入力用!B17=0,"",入力用!H17)</f>
        <v/>
      </c>
      <c r="K16" s="72"/>
      <c r="L16" s="47" t="str">
        <f ca="1">IF(入力用!B17=0,"",入力用!I17)</f>
        <v/>
      </c>
      <c r="M16" s="47">
        <f t="shared" ca="1" si="4"/>
        <v>0</v>
      </c>
      <c r="N16" s="47">
        <f t="shared" ca="1" si="4"/>
        <v>0</v>
      </c>
      <c r="O16" s="47">
        <f t="shared" ca="1" si="4"/>
        <v>0</v>
      </c>
      <c r="P16" s="47">
        <f t="shared" ca="1" si="4"/>
        <v>0</v>
      </c>
      <c r="Q16" s="47">
        <f t="shared" ca="1" si="4"/>
        <v>0</v>
      </c>
      <c r="R16" s="47">
        <f t="shared" ca="1" si="4"/>
        <v>0</v>
      </c>
      <c r="S16" s="47">
        <f t="shared" ca="1" si="4"/>
        <v>0</v>
      </c>
      <c r="T16" s="47">
        <f t="shared" ca="1" si="4"/>
        <v>0</v>
      </c>
      <c r="U16" s="47">
        <f t="shared" si="2"/>
        <v>130</v>
      </c>
      <c r="V16" s="47">
        <f t="shared" si="3"/>
        <v>260</v>
      </c>
    </row>
    <row r="17" spans="1:22" ht="22.5" customHeight="1" x14ac:dyDescent="0.2">
      <c r="A17" s="49" t="str">
        <f ca="1">入力用!A18</f>
        <v/>
      </c>
      <c r="B17" s="49" t="str">
        <f ca="1">IF(入力用!C18=0,"",入力用!C18)</f>
        <v/>
      </c>
      <c r="C17" s="49" t="str">
        <f ca="1">IF(入力用!B18=0,"",入力用!B18)</f>
        <v/>
      </c>
      <c r="D17" s="49" t="str">
        <f ca="1">IF(入力用!B18=0,"",入力用!B$2)</f>
        <v/>
      </c>
      <c r="E17" s="49" t="str">
        <f ca="1">IF(入力用!B18=0,"",入力用!G18)</f>
        <v/>
      </c>
      <c r="F17" s="50"/>
      <c r="G17" s="50"/>
      <c r="H17" s="50"/>
      <c r="I17" s="49" t="str">
        <f ca="1">IF(入力用!B18=0,"",SUM(F17:H17))</f>
        <v/>
      </c>
      <c r="J17" s="49" t="str">
        <f ca="1">IF(入力用!B18=0,"",入力用!H18)</f>
        <v/>
      </c>
      <c r="K17" s="72"/>
      <c r="L17" s="47" t="str">
        <f ca="1">IF(入力用!B18=0,"",入力用!I18)</f>
        <v/>
      </c>
      <c r="M17" s="47">
        <f t="shared" ca="1" si="4"/>
        <v>0</v>
      </c>
      <c r="N17" s="47">
        <f t="shared" ca="1" si="4"/>
        <v>0</v>
      </c>
      <c r="O17" s="47">
        <f t="shared" ca="1" si="4"/>
        <v>0</v>
      </c>
      <c r="P17" s="47">
        <f t="shared" ca="1" si="4"/>
        <v>0</v>
      </c>
      <c r="Q17" s="47">
        <f t="shared" ca="1" si="4"/>
        <v>0</v>
      </c>
      <c r="R17" s="47">
        <f t="shared" ca="1" si="4"/>
        <v>0</v>
      </c>
      <c r="S17" s="47">
        <f t="shared" ca="1" si="4"/>
        <v>0</v>
      </c>
      <c r="T17" s="47">
        <f t="shared" ca="1" si="4"/>
        <v>0</v>
      </c>
      <c r="U17" s="47">
        <f t="shared" si="2"/>
        <v>140</v>
      </c>
      <c r="V17" s="47">
        <f t="shared" si="3"/>
        <v>280</v>
      </c>
    </row>
    <row r="18" spans="1:22" ht="22.5" customHeight="1" x14ac:dyDescent="0.2">
      <c r="A18" s="49" t="str">
        <f ca="1">入力用!A19</f>
        <v/>
      </c>
      <c r="B18" s="49" t="str">
        <f ca="1">IF(入力用!C19=0,"",入力用!C19)</f>
        <v/>
      </c>
      <c r="C18" s="49" t="str">
        <f ca="1">IF(入力用!B19=0,"",入力用!B19)</f>
        <v/>
      </c>
      <c r="D18" s="49" t="str">
        <f ca="1">IF(入力用!B19=0,"",入力用!B$2)</f>
        <v/>
      </c>
      <c r="E18" s="49" t="str">
        <f ca="1">IF(入力用!B19=0,"",入力用!G19)</f>
        <v/>
      </c>
      <c r="F18" s="50"/>
      <c r="G18" s="50"/>
      <c r="H18" s="50"/>
      <c r="I18" s="49" t="str">
        <f ca="1">IF(入力用!B19=0,"",SUM(F18:H18))</f>
        <v/>
      </c>
      <c r="J18" s="49" t="str">
        <f ca="1">IF(入力用!B19=0,"",入力用!H19)</f>
        <v/>
      </c>
      <c r="K18" s="72"/>
      <c r="L18" s="47" t="str">
        <f ca="1">IF(入力用!B19=0,"",入力用!I19)</f>
        <v/>
      </c>
      <c r="M18" s="47">
        <f t="shared" ca="1" si="4"/>
        <v>0</v>
      </c>
      <c r="N18" s="47">
        <f t="shared" ca="1" si="4"/>
        <v>0</v>
      </c>
      <c r="O18" s="47">
        <f t="shared" ca="1" si="4"/>
        <v>0</v>
      </c>
      <c r="P18" s="47">
        <f t="shared" ca="1" si="4"/>
        <v>0</v>
      </c>
      <c r="Q18" s="47">
        <f t="shared" ca="1" si="4"/>
        <v>0</v>
      </c>
      <c r="R18" s="47">
        <f t="shared" ca="1" si="4"/>
        <v>0</v>
      </c>
      <c r="S18" s="47">
        <f t="shared" ca="1" si="4"/>
        <v>0</v>
      </c>
      <c r="T18" s="47">
        <f t="shared" ca="1" si="4"/>
        <v>0</v>
      </c>
      <c r="U18" s="47">
        <f t="shared" si="2"/>
        <v>150</v>
      </c>
      <c r="V18" s="47">
        <f t="shared" si="3"/>
        <v>300</v>
      </c>
    </row>
    <row r="19" spans="1:22" ht="22.5" customHeight="1" x14ac:dyDescent="0.2">
      <c r="A19" s="49" t="str">
        <f ca="1">入力用!A20</f>
        <v/>
      </c>
      <c r="B19" s="49" t="str">
        <f ca="1">IF(入力用!C20=0,"",入力用!C20)</f>
        <v/>
      </c>
      <c r="C19" s="49" t="str">
        <f ca="1">IF(入力用!B20=0,"",入力用!B20)</f>
        <v/>
      </c>
      <c r="D19" s="49" t="str">
        <f ca="1">IF(入力用!B20=0,"",入力用!B$2)</f>
        <v/>
      </c>
      <c r="E19" s="49" t="str">
        <f ca="1">IF(入力用!B20=0,"",入力用!G20)</f>
        <v/>
      </c>
      <c r="F19" s="50"/>
      <c r="G19" s="50"/>
      <c r="H19" s="50"/>
      <c r="I19" s="49" t="str">
        <f ca="1">IF(入力用!B20=0,"",SUM(F19:H19))</f>
        <v/>
      </c>
      <c r="J19" s="49" t="str">
        <f ca="1">IF(入力用!B20=0,"",入力用!H20)</f>
        <v/>
      </c>
      <c r="K19" s="72"/>
      <c r="L19" s="47" t="str">
        <f ca="1">IF(入力用!B20=0,"",入力用!I20)</f>
        <v/>
      </c>
      <c r="M19" s="47">
        <f t="shared" ca="1" si="4"/>
        <v>0</v>
      </c>
      <c r="N19" s="47">
        <f t="shared" ca="1" si="4"/>
        <v>0</v>
      </c>
      <c r="O19" s="47">
        <f t="shared" ca="1" si="4"/>
        <v>0</v>
      </c>
      <c r="P19" s="47">
        <f t="shared" ca="1" si="4"/>
        <v>0</v>
      </c>
      <c r="Q19" s="47">
        <f t="shared" ca="1" si="4"/>
        <v>0</v>
      </c>
      <c r="R19" s="47">
        <f t="shared" ca="1" si="4"/>
        <v>0</v>
      </c>
      <c r="S19" s="47">
        <f t="shared" ca="1" si="4"/>
        <v>0</v>
      </c>
      <c r="T19" s="47">
        <f t="shared" ca="1" si="4"/>
        <v>0</v>
      </c>
      <c r="U19" s="47">
        <f t="shared" si="2"/>
        <v>160</v>
      </c>
      <c r="V19" s="47">
        <f t="shared" si="3"/>
        <v>320</v>
      </c>
    </row>
    <row r="20" spans="1:22" ht="22.5" customHeight="1" x14ac:dyDescent="0.2">
      <c r="A20" s="49" t="str">
        <f ca="1">入力用!A21</f>
        <v/>
      </c>
      <c r="B20" s="49" t="str">
        <f ca="1">IF(入力用!C21=0,"",入力用!C21)</f>
        <v/>
      </c>
      <c r="C20" s="49" t="str">
        <f ca="1">IF(入力用!B21=0,"",入力用!B21)</f>
        <v/>
      </c>
      <c r="D20" s="49" t="str">
        <f ca="1">IF(入力用!B21=0,"",入力用!B$2)</f>
        <v/>
      </c>
      <c r="E20" s="49" t="str">
        <f ca="1">IF(入力用!B21=0,"",入力用!G21)</f>
        <v/>
      </c>
      <c r="F20" s="50"/>
      <c r="G20" s="50"/>
      <c r="H20" s="50"/>
      <c r="I20" s="49" t="str">
        <f ca="1">IF(入力用!B21=0,"",SUM(F20:H20))</f>
        <v/>
      </c>
      <c r="J20" s="49" t="str">
        <f ca="1">IF(入力用!B21=0,"",入力用!H21)</f>
        <v/>
      </c>
      <c r="K20" s="72"/>
      <c r="L20" s="47" t="str">
        <f ca="1">IF(入力用!B21=0,"",入力用!I21)</f>
        <v/>
      </c>
      <c r="M20" s="47">
        <f t="shared" ca="1" si="4"/>
        <v>0</v>
      </c>
      <c r="N20" s="47">
        <f t="shared" ca="1" si="4"/>
        <v>0</v>
      </c>
      <c r="O20" s="47">
        <f t="shared" ca="1" si="4"/>
        <v>0</v>
      </c>
      <c r="P20" s="47">
        <f t="shared" ca="1" si="4"/>
        <v>0</v>
      </c>
      <c r="Q20" s="47">
        <f t="shared" ca="1" si="4"/>
        <v>0</v>
      </c>
      <c r="R20" s="47">
        <f t="shared" ca="1" si="4"/>
        <v>0</v>
      </c>
      <c r="S20" s="47">
        <f t="shared" ca="1" si="4"/>
        <v>0</v>
      </c>
      <c r="T20" s="47">
        <f t="shared" ca="1" si="4"/>
        <v>0</v>
      </c>
      <c r="U20" s="47">
        <f t="shared" si="2"/>
        <v>170</v>
      </c>
      <c r="V20" s="47">
        <f t="shared" si="3"/>
        <v>340</v>
      </c>
    </row>
    <row r="21" spans="1:22" ht="22.5" customHeight="1" x14ac:dyDescent="0.2">
      <c r="A21" s="49" t="str">
        <f ca="1">入力用!A22</f>
        <v/>
      </c>
      <c r="B21" s="49" t="str">
        <f ca="1">IF(入力用!C22=0,"",入力用!C22)</f>
        <v/>
      </c>
      <c r="C21" s="49" t="str">
        <f ca="1">IF(入力用!B22=0,"",入力用!B22)</f>
        <v/>
      </c>
      <c r="D21" s="49" t="str">
        <f ca="1">IF(入力用!B22=0,"",入力用!B$2)</f>
        <v/>
      </c>
      <c r="E21" s="49" t="str">
        <f ca="1">IF(入力用!B22=0,"",入力用!G22)</f>
        <v/>
      </c>
      <c r="F21" s="50"/>
      <c r="G21" s="50"/>
      <c r="H21" s="50"/>
      <c r="I21" s="49" t="str">
        <f ca="1">IF(入力用!B22=0,"",SUM(F21:H21))</f>
        <v/>
      </c>
      <c r="J21" s="49" t="str">
        <f ca="1">IF(入力用!B22=0,"",入力用!H22)</f>
        <v/>
      </c>
      <c r="K21" s="72"/>
      <c r="L21" s="47" t="str">
        <f ca="1">IF(入力用!B22=0,"",入力用!I22)</f>
        <v/>
      </c>
      <c r="M21" s="47">
        <f t="shared" ca="1" si="4"/>
        <v>0</v>
      </c>
      <c r="N21" s="47">
        <f t="shared" ca="1" si="4"/>
        <v>0</v>
      </c>
      <c r="O21" s="47">
        <f t="shared" ca="1" si="4"/>
        <v>0</v>
      </c>
      <c r="P21" s="47">
        <f t="shared" ca="1" si="4"/>
        <v>0</v>
      </c>
      <c r="Q21" s="47">
        <f t="shared" ca="1" si="4"/>
        <v>0</v>
      </c>
      <c r="R21" s="47">
        <f t="shared" ca="1" si="4"/>
        <v>0</v>
      </c>
      <c r="S21" s="47">
        <f t="shared" ca="1" si="4"/>
        <v>0</v>
      </c>
      <c r="T21" s="47">
        <f t="shared" ca="1" si="4"/>
        <v>0</v>
      </c>
      <c r="U21" s="47">
        <f t="shared" si="2"/>
        <v>180</v>
      </c>
      <c r="V21" s="47">
        <f t="shared" si="3"/>
        <v>360</v>
      </c>
    </row>
    <row r="22" spans="1:22" ht="22.5" customHeight="1" x14ac:dyDescent="0.2">
      <c r="A22" s="49" t="str">
        <f ca="1">入力用!A23</f>
        <v/>
      </c>
      <c r="B22" s="49" t="str">
        <f ca="1">IF(入力用!C23=0,"",入力用!C23)</f>
        <v/>
      </c>
      <c r="C22" s="49" t="str">
        <f ca="1">IF(入力用!B23=0,"",入力用!B23)</f>
        <v/>
      </c>
      <c r="D22" s="49" t="str">
        <f ca="1">IF(入力用!B23=0,"",入力用!B$2)</f>
        <v/>
      </c>
      <c r="E22" s="49" t="str">
        <f ca="1">IF(入力用!B23=0,"",入力用!G23)</f>
        <v/>
      </c>
      <c r="F22" s="50"/>
      <c r="G22" s="50"/>
      <c r="H22" s="50"/>
      <c r="I22" s="49" t="str">
        <f ca="1">IF(入力用!B23=0,"",SUM(F22:H22))</f>
        <v/>
      </c>
      <c r="J22" s="49" t="str">
        <f ca="1">IF(入力用!B23=0,"",入力用!H23)</f>
        <v/>
      </c>
      <c r="K22" s="72"/>
      <c r="L22" s="47" t="str">
        <f ca="1">IF(入力用!B23=0,"",入力用!I23)</f>
        <v/>
      </c>
      <c r="M22" s="47">
        <f t="shared" ca="1" si="4"/>
        <v>0</v>
      </c>
      <c r="N22" s="47">
        <f t="shared" ca="1" si="4"/>
        <v>0</v>
      </c>
      <c r="O22" s="47">
        <f t="shared" ca="1" si="4"/>
        <v>0</v>
      </c>
      <c r="P22" s="47">
        <f t="shared" ca="1" si="4"/>
        <v>0</v>
      </c>
      <c r="Q22" s="47">
        <f t="shared" ca="1" si="4"/>
        <v>0</v>
      </c>
      <c r="R22" s="47">
        <f t="shared" ca="1" si="4"/>
        <v>0</v>
      </c>
      <c r="S22" s="47">
        <f t="shared" ca="1" si="4"/>
        <v>0</v>
      </c>
      <c r="T22" s="47">
        <f t="shared" ca="1" si="4"/>
        <v>0</v>
      </c>
      <c r="U22" s="47">
        <f t="shared" si="2"/>
        <v>190</v>
      </c>
      <c r="V22" s="47">
        <f t="shared" si="3"/>
        <v>380</v>
      </c>
    </row>
    <row r="23" spans="1:22" ht="22.5" customHeight="1" x14ac:dyDescent="0.2">
      <c r="A23" s="49" t="str">
        <f ca="1">入力用!A24</f>
        <v/>
      </c>
      <c r="B23" s="49" t="str">
        <f ca="1">IF(入力用!C24=0,"",入力用!C24)</f>
        <v/>
      </c>
      <c r="C23" s="49" t="str">
        <f ca="1">IF(入力用!B24=0,"",入力用!B24)</f>
        <v/>
      </c>
      <c r="D23" s="49" t="str">
        <f ca="1">IF(入力用!B24=0,"",入力用!B$2)</f>
        <v/>
      </c>
      <c r="E23" s="49" t="str">
        <f ca="1">IF(入力用!B24=0,"",入力用!G24)</f>
        <v/>
      </c>
      <c r="F23" s="50"/>
      <c r="G23" s="50"/>
      <c r="H23" s="50"/>
      <c r="I23" s="49" t="str">
        <f ca="1">IF(入力用!B24=0,"",SUM(F23:H23))</f>
        <v/>
      </c>
      <c r="J23" s="49" t="str">
        <f ca="1">IF(入力用!B24=0,"",入力用!H24)</f>
        <v/>
      </c>
      <c r="K23" s="72"/>
      <c r="L23" s="47" t="str">
        <f ca="1">IF(入力用!B24=0,"",入力用!I24)</f>
        <v/>
      </c>
      <c r="M23" s="47">
        <f t="shared" ref="M23:T32" ca="1" si="5">IF($L23=M$2,$I23,0)</f>
        <v>0</v>
      </c>
      <c r="N23" s="47">
        <f t="shared" ca="1" si="5"/>
        <v>0</v>
      </c>
      <c r="O23" s="47">
        <f t="shared" ca="1" si="5"/>
        <v>0</v>
      </c>
      <c r="P23" s="47">
        <f t="shared" ca="1" si="5"/>
        <v>0</v>
      </c>
      <c r="Q23" s="47">
        <f t="shared" ca="1" si="5"/>
        <v>0</v>
      </c>
      <c r="R23" s="47">
        <f t="shared" ca="1" si="5"/>
        <v>0</v>
      </c>
      <c r="S23" s="47">
        <f t="shared" ca="1" si="5"/>
        <v>0</v>
      </c>
      <c r="T23" s="47">
        <f t="shared" ca="1" si="5"/>
        <v>0</v>
      </c>
      <c r="U23" s="47">
        <f t="shared" si="2"/>
        <v>200</v>
      </c>
      <c r="V23" s="47">
        <f t="shared" si="3"/>
        <v>400</v>
      </c>
    </row>
    <row r="24" spans="1:22" ht="22.5" customHeight="1" x14ac:dyDescent="0.2">
      <c r="A24" s="49" t="str">
        <f ca="1">入力用!A25</f>
        <v/>
      </c>
      <c r="B24" s="49" t="str">
        <f ca="1">IF(入力用!C25=0,"",入力用!C25)</f>
        <v/>
      </c>
      <c r="C24" s="49" t="str">
        <f ca="1">IF(入力用!B25=0,"",入力用!B25)</f>
        <v/>
      </c>
      <c r="D24" s="49" t="str">
        <f ca="1">IF(入力用!B25=0,"",入力用!B$2)</f>
        <v/>
      </c>
      <c r="E24" s="49" t="str">
        <f ca="1">IF(入力用!B25=0,"",入力用!G25)</f>
        <v/>
      </c>
      <c r="F24" s="50"/>
      <c r="G24" s="50"/>
      <c r="H24" s="50"/>
      <c r="I24" s="49" t="str">
        <f ca="1">IF(入力用!B25=0,"",SUM(F24:H24))</f>
        <v/>
      </c>
      <c r="J24" s="49" t="str">
        <f ca="1">IF(入力用!B25=0,"",入力用!H25)</f>
        <v/>
      </c>
      <c r="K24" s="72"/>
      <c r="L24" s="47" t="str">
        <f ca="1">IF(入力用!B25=0,"",入力用!I25)</f>
        <v/>
      </c>
      <c r="M24" s="47">
        <f t="shared" ca="1" si="5"/>
        <v>0</v>
      </c>
      <c r="N24" s="47">
        <f t="shared" ca="1" si="5"/>
        <v>0</v>
      </c>
      <c r="O24" s="47">
        <f t="shared" ca="1" si="5"/>
        <v>0</v>
      </c>
      <c r="P24" s="47">
        <f t="shared" ca="1" si="5"/>
        <v>0</v>
      </c>
      <c r="Q24" s="47">
        <f t="shared" ca="1" si="5"/>
        <v>0</v>
      </c>
      <c r="R24" s="47">
        <f t="shared" ca="1" si="5"/>
        <v>0</v>
      </c>
      <c r="S24" s="47">
        <f t="shared" ca="1" si="5"/>
        <v>0</v>
      </c>
      <c r="T24" s="47">
        <f t="shared" ca="1" si="5"/>
        <v>0</v>
      </c>
      <c r="U24" s="47">
        <f t="shared" si="2"/>
        <v>210</v>
      </c>
      <c r="V24" s="47">
        <f t="shared" si="3"/>
        <v>420</v>
      </c>
    </row>
    <row r="25" spans="1:22" ht="22.5" customHeight="1" x14ac:dyDescent="0.2">
      <c r="A25" s="49" t="str">
        <f ca="1">入力用!A26</f>
        <v/>
      </c>
      <c r="B25" s="49" t="str">
        <f ca="1">IF(入力用!C26=0,"",入力用!C26)</f>
        <v/>
      </c>
      <c r="C25" s="49" t="str">
        <f ca="1">IF(入力用!B26=0,"",入力用!B26)</f>
        <v/>
      </c>
      <c r="D25" s="49" t="str">
        <f ca="1">IF(入力用!B26=0,"",入力用!B$2)</f>
        <v/>
      </c>
      <c r="E25" s="49" t="str">
        <f ca="1">IF(入力用!B26=0,"",入力用!G26)</f>
        <v/>
      </c>
      <c r="F25" s="50"/>
      <c r="G25" s="50"/>
      <c r="H25" s="50"/>
      <c r="I25" s="49" t="str">
        <f ca="1">IF(入力用!B26=0,"",SUM(F25:H25))</f>
        <v/>
      </c>
      <c r="J25" s="49" t="str">
        <f ca="1">IF(入力用!B26=0,"",入力用!H26)</f>
        <v/>
      </c>
      <c r="K25" s="72"/>
      <c r="L25" s="47" t="str">
        <f ca="1">IF(入力用!B26=0,"",入力用!I26)</f>
        <v/>
      </c>
      <c r="M25" s="47">
        <f t="shared" ca="1" si="5"/>
        <v>0</v>
      </c>
      <c r="N25" s="47">
        <f t="shared" ca="1" si="5"/>
        <v>0</v>
      </c>
      <c r="O25" s="47">
        <f t="shared" ca="1" si="5"/>
        <v>0</v>
      </c>
      <c r="P25" s="47">
        <f t="shared" ca="1" si="5"/>
        <v>0</v>
      </c>
      <c r="Q25" s="47">
        <f t="shared" ca="1" si="5"/>
        <v>0</v>
      </c>
      <c r="R25" s="47">
        <f t="shared" ca="1" si="5"/>
        <v>0</v>
      </c>
      <c r="S25" s="47">
        <f t="shared" ca="1" si="5"/>
        <v>0</v>
      </c>
      <c r="T25" s="47">
        <f t="shared" ca="1" si="5"/>
        <v>0</v>
      </c>
      <c r="U25" s="47">
        <f t="shared" si="2"/>
        <v>220</v>
      </c>
      <c r="V25" s="47">
        <f t="shared" si="3"/>
        <v>440</v>
      </c>
    </row>
    <row r="26" spans="1:22" ht="22.5" customHeight="1" x14ac:dyDescent="0.2">
      <c r="A26" s="49" t="str">
        <f ca="1">入力用!A27</f>
        <v/>
      </c>
      <c r="B26" s="49" t="str">
        <f ca="1">IF(入力用!C27=0,"",入力用!C27)</f>
        <v/>
      </c>
      <c r="C26" s="49" t="str">
        <f ca="1">IF(入力用!B27=0,"",入力用!B27)</f>
        <v/>
      </c>
      <c r="D26" s="49" t="str">
        <f ca="1">IF(入力用!B27=0,"",入力用!B$2)</f>
        <v/>
      </c>
      <c r="E26" s="49" t="str">
        <f ca="1">IF(入力用!B27=0,"",入力用!G27)</f>
        <v/>
      </c>
      <c r="F26" s="50"/>
      <c r="G26" s="50"/>
      <c r="H26" s="50"/>
      <c r="I26" s="49" t="str">
        <f ca="1">IF(入力用!B27=0,"",SUM(F26:H26))</f>
        <v/>
      </c>
      <c r="J26" s="49" t="str">
        <f ca="1">IF(入力用!B27=0,"",入力用!H27)</f>
        <v/>
      </c>
      <c r="K26" s="72"/>
      <c r="L26" s="47" t="str">
        <f ca="1">IF(入力用!B27=0,"",入力用!I27)</f>
        <v/>
      </c>
      <c r="M26" s="47">
        <f t="shared" ca="1" si="5"/>
        <v>0</v>
      </c>
      <c r="N26" s="47">
        <f t="shared" ca="1" si="5"/>
        <v>0</v>
      </c>
      <c r="O26" s="47">
        <f t="shared" ca="1" si="5"/>
        <v>0</v>
      </c>
      <c r="P26" s="47">
        <f t="shared" ca="1" si="5"/>
        <v>0</v>
      </c>
      <c r="Q26" s="47">
        <f t="shared" ca="1" si="5"/>
        <v>0</v>
      </c>
      <c r="R26" s="47">
        <f t="shared" ca="1" si="5"/>
        <v>0</v>
      </c>
      <c r="S26" s="47">
        <f t="shared" ca="1" si="5"/>
        <v>0</v>
      </c>
      <c r="T26" s="47">
        <f t="shared" ca="1" si="5"/>
        <v>0</v>
      </c>
      <c r="U26" s="47">
        <f t="shared" si="2"/>
        <v>230</v>
      </c>
      <c r="V26" s="47">
        <f t="shared" si="3"/>
        <v>460</v>
      </c>
    </row>
    <row r="27" spans="1:22" ht="22.5" customHeight="1" x14ac:dyDescent="0.2">
      <c r="A27" s="49" t="str">
        <f ca="1">入力用!A28</f>
        <v/>
      </c>
      <c r="B27" s="49" t="str">
        <f ca="1">IF(入力用!C28=0,"",入力用!C28)</f>
        <v/>
      </c>
      <c r="C27" s="49" t="str">
        <f ca="1">IF(入力用!B28=0,"",入力用!B28)</f>
        <v/>
      </c>
      <c r="D27" s="49" t="str">
        <f ca="1">IF(入力用!B28=0,"",入力用!B$2)</f>
        <v/>
      </c>
      <c r="E27" s="49" t="str">
        <f ca="1">IF(入力用!B28=0,"",入力用!G28)</f>
        <v/>
      </c>
      <c r="F27" s="50"/>
      <c r="G27" s="50"/>
      <c r="H27" s="50"/>
      <c r="I27" s="49" t="str">
        <f ca="1">IF(入力用!B28=0,"",SUM(F27:H27))</f>
        <v/>
      </c>
      <c r="J27" s="49" t="str">
        <f ca="1">IF(入力用!B28=0,"",入力用!H28)</f>
        <v/>
      </c>
      <c r="K27" s="72"/>
      <c r="L27" s="47" t="str">
        <f ca="1">IF(入力用!B28=0,"",入力用!I28)</f>
        <v/>
      </c>
      <c r="M27" s="47">
        <f t="shared" ca="1" si="5"/>
        <v>0</v>
      </c>
      <c r="N27" s="47">
        <f t="shared" ca="1" si="5"/>
        <v>0</v>
      </c>
      <c r="O27" s="47">
        <f t="shared" ca="1" si="5"/>
        <v>0</v>
      </c>
      <c r="P27" s="47">
        <f t="shared" ca="1" si="5"/>
        <v>0</v>
      </c>
      <c r="Q27" s="47">
        <f t="shared" ca="1" si="5"/>
        <v>0</v>
      </c>
      <c r="R27" s="47">
        <f t="shared" ca="1" si="5"/>
        <v>0</v>
      </c>
      <c r="S27" s="47">
        <f t="shared" ca="1" si="5"/>
        <v>0</v>
      </c>
      <c r="T27" s="47">
        <f t="shared" ca="1" si="5"/>
        <v>0</v>
      </c>
      <c r="U27" s="47">
        <f t="shared" si="2"/>
        <v>240</v>
      </c>
      <c r="V27" s="47">
        <f t="shared" si="3"/>
        <v>480</v>
      </c>
    </row>
    <row r="28" spans="1:22" ht="22.5" customHeight="1" x14ac:dyDescent="0.2">
      <c r="A28" s="49" t="str">
        <f ca="1">入力用!A29</f>
        <v/>
      </c>
      <c r="B28" s="49" t="str">
        <f ca="1">IF(入力用!C29=0,"",入力用!C29)</f>
        <v/>
      </c>
      <c r="C28" s="49" t="str">
        <f ca="1">IF(入力用!B29=0,"",入力用!B29)</f>
        <v/>
      </c>
      <c r="D28" s="49" t="str">
        <f ca="1">IF(入力用!B29=0,"",入力用!B$2)</f>
        <v/>
      </c>
      <c r="E28" s="49" t="str">
        <f ca="1">IF(入力用!B29=0,"",入力用!G29)</f>
        <v/>
      </c>
      <c r="F28" s="50"/>
      <c r="G28" s="50"/>
      <c r="H28" s="50"/>
      <c r="I28" s="49" t="str">
        <f ca="1">IF(入力用!B29=0,"",SUM(F28:H28))</f>
        <v/>
      </c>
      <c r="J28" s="49" t="str">
        <f ca="1">IF(入力用!B29=0,"",入力用!H29)</f>
        <v/>
      </c>
      <c r="K28" s="72"/>
      <c r="L28" s="47" t="str">
        <f ca="1">IF(入力用!B29=0,"",入力用!I29)</f>
        <v/>
      </c>
      <c r="M28" s="47">
        <f t="shared" ca="1" si="5"/>
        <v>0</v>
      </c>
      <c r="N28" s="47">
        <f t="shared" ca="1" si="5"/>
        <v>0</v>
      </c>
      <c r="O28" s="47">
        <f t="shared" ca="1" si="5"/>
        <v>0</v>
      </c>
      <c r="P28" s="47">
        <f t="shared" ca="1" si="5"/>
        <v>0</v>
      </c>
      <c r="Q28" s="47">
        <f t="shared" ca="1" si="5"/>
        <v>0</v>
      </c>
      <c r="R28" s="47">
        <f t="shared" ca="1" si="5"/>
        <v>0</v>
      </c>
      <c r="S28" s="47">
        <f t="shared" ca="1" si="5"/>
        <v>0</v>
      </c>
      <c r="T28" s="47">
        <f t="shared" ca="1" si="5"/>
        <v>0</v>
      </c>
      <c r="U28" s="47">
        <f t="shared" si="2"/>
        <v>250</v>
      </c>
      <c r="V28" s="47">
        <f t="shared" si="3"/>
        <v>500</v>
      </c>
    </row>
    <row r="29" spans="1:22" ht="22.5" customHeight="1" x14ac:dyDescent="0.2">
      <c r="A29" s="49" t="str">
        <f ca="1">入力用!A30</f>
        <v/>
      </c>
      <c r="B29" s="49" t="str">
        <f ca="1">IF(入力用!C30=0,"",入力用!C30)</f>
        <v/>
      </c>
      <c r="C29" s="49" t="str">
        <f ca="1">IF(入力用!B30=0,"",入力用!B30)</f>
        <v/>
      </c>
      <c r="D29" s="49" t="str">
        <f ca="1">IF(入力用!B30=0,"",入力用!B$2)</f>
        <v/>
      </c>
      <c r="E29" s="49" t="str">
        <f ca="1">IF(入力用!B30=0,"",入力用!G30)</f>
        <v/>
      </c>
      <c r="F29" s="50"/>
      <c r="G29" s="50"/>
      <c r="H29" s="50"/>
      <c r="I29" s="49" t="str">
        <f ca="1">IF(入力用!B30=0,"",SUM(F29:H29))</f>
        <v/>
      </c>
      <c r="J29" s="49" t="str">
        <f ca="1">IF(入力用!B30=0,"",入力用!H30)</f>
        <v/>
      </c>
      <c r="K29" s="72"/>
      <c r="L29" s="47" t="str">
        <f ca="1">IF(入力用!B30=0,"",入力用!I30)</f>
        <v/>
      </c>
      <c r="M29" s="47">
        <f t="shared" ca="1" si="5"/>
        <v>0</v>
      </c>
      <c r="N29" s="47">
        <f t="shared" ca="1" si="5"/>
        <v>0</v>
      </c>
      <c r="O29" s="47">
        <f t="shared" ca="1" si="5"/>
        <v>0</v>
      </c>
      <c r="P29" s="47">
        <f t="shared" ca="1" si="5"/>
        <v>0</v>
      </c>
      <c r="Q29" s="47">
        <f t="shared" ca="1" si="5"/>
        <v>0</v>
      </c>
      <c r="R29" s="47">
        <f t="shared" ca="1" si="5"/>
        <v>0</v>
      </c>
      <c r="S29" s="47">
        <f t="shared" ca="1" si="5"/>
        <v>0</v>
      </c>
      <c r="T29" s="47">
        <f t="shared" ca="1" si="5"/>
        <v>0</v>
      </c>
      <c r="U29" s="47">
        <f t="shared" si="2"/>
        <v>260</v>
      </c>
      <c r="V29" s="47">
        <f t="shared" si="3"/>
        <v>520</v>
      </c>
    </row>
    <row r="30" spans="1:22" ht="22.5" customHeight="1" x14ac:dyDescent="0.2">
      <c r="A30" s="49" t="str">
        <f ca="1">入力用!A31</f>
        <v/>
      </c>
      <c r="B30" s="49" t="str">
        <f ca="1">IF(入力用!C31=0,"",入力用!C31)</f>
        <v/>
      </c>
      <c r="C30" s="49" t="str">
        <f ca="1">IF(入力用!B31=0,"",入力用!B31)</f>
        <v/>
      </c>
      <c r="D30" s="49" t="str">
        <f ca="1">IF(入力用!B31=0,"",入力用!B$2)</f>
        <v/>
      </c>
      <c r="E30" s="49" t="str">
        <f ca="1">IF(入力用!B31=0,"",入力用!G31)</f>
        <v/>
      </c>
      <c r="F30" s="50"/>
      <c r="G30" s="50"/>
      <c r="H30" s="50"/>
      <c r="I30" s="49" t="str">
        <f ca="1">IF(入力用!B31=0,"",SUM(F30:H30))</f>
        <v/>
      </c>
      <c r="J30" s="49" t="str">
        <f ca="1">IF(入力用!B31=0,"",入力用!H31)</f>
        <v/>
      </c>
      <c r="K30" s="72"/>
      <c r="L30" s="47" t="str">
        <f ca="1">IF(入力用!B31=0,"",入力用!I31)</f>
        <v/>
      </c>
      <c r="M30" s="47">
        <f t="shared" ca="1" si="5"/>
        <v>0</v>
      </c>
      <c r="N30" s="47">
        <f t="shared" ca="1" si="5"/>
        <v>0</v>
      </c>
      <c r="O30" s="47">
        <f t="shared" ca="1" si="5"/>
        <v>0</v>
      </c>
      <c r="P30" s="47">
        <f t="shared" ca="1" si="5"/>
        <v>0</v>
      </c>
      <c r="Q30" s="47">
        <f t="shared" ca="1" si="5"/>
        <v>0</v>
      </c>
      <c r="R30" s="47">
        <f t="shared" ca="1" si="5"/>
        <v>0</v>
      </c>
      <c r="S30" s="47">
        <f t="shared" ca="1" si="5"/>
        <v>0</v>
      </c>
      <c r="T30" s="47">
        <f t="shared" ca="1" si="5"/>
        <v>0</v>
      </c>
      <c r="U30" s="47">
        <f t="shared" si="2"/>
        <v>270</v>
      </c>
      <c r="V30" s="47">
        <f t="shared" si="3"/>
        <v>540</v>
      </c>
    </row>
    <row r="31" spans="1:22" ht="22.5" customHeight="1" x14ac:dyDescent="0.2">
      <c r="A31" s="49" t="str">
        <f ca="1">入力用!A32</f>
        <v/>
      </c>
      <c r="B31" s="49" t="str">
        <f ca="1">IF(入力用!C32=0,"",入力用!C32)</f>
        <v/>
      </c>
      <c r="C31" s="49" t="str">
        <f ca="1">IF(入力用!B32=0,"",入力用!B32)</f>
        <v/>
      </c>
      <c r="D31" s="49" t="str">
        <f ca="1">IF(入力用!B32=0,"",入力用!B$2)</f>
        <v/>
      </c>
      <c r="E31" s="49" t="str">
        <f ca="1">IF(入力用!B32=0,"",入力用!G32)</f>
        <v/>
      </c>
      <c r="F31" s="50"/>
      <c r="G31" s="50"/>
      <c r="H31" s="50"/>
      <c r="I31" s="49" t="str">
        <f ca="1">IF(入力用!B32=0,"",SUM(F31:H31))</f>
        <v/>
      </c>
      <c r="J31" s="49" t="str">
        <f ca="1">IF(入力用!B32=0,"",入力用!H32)</f>
        <v/>
      </c>
      <c r="K31" s="72"/>
      <c r="L31" s="47" t="str">
        <f ca="1">IF(入力用!B32=0,"",入力用!I32)</f>
        <v/>
      </c>
      <c r="M31" s="47">
        <f t="shared" ca="1" si="5"/>
        <v>0</v>
      </c>
      <c r="N31" s="47">
        <f t="shared" ca="1" si="5"/>
        <v>0</v>
      </c>
      <c r="O31" s="47">
        <f t="shared" ca="1" si="5"/>
        <v>0</v>
      </c>
      <c r="P31" s="47">
        <f t="shared" ca="1" si="5"/>
        <v>0</v>
      </c>
      <c r="Q31" s="47">
        <f t="shared" ca="1" si="5"/>
        <v>0</v>
      </c>
      <c r="R31" s="47">
        <f t="shared" ca="1" si="5"/>
        <v>0</v>
      </c>
      <c r="S31" s="47">
        <f t="shared" ca="1" si="5"/>
        <v>0</v>
      </c>
      <c r="T31" s="47">
        <f t="shared" ca="1" si="5"/>
        <v>0</v>
      </c>
      <c r="U31" s="47">
        <f t="shared" si="2"/>
        <v>280</v>
      </c>
      <c r="V31" s="47">
        <f t="shared" si="3"/>
        <v>560</v>
      </c>
    </row>
    <row r="32" spans="1:22" ht="22.5" customHeight="1" x14ac:dyDescent="0.2">
      <c r="A32" s="49" t="str">
        <f ca="1">入力用!A33</f>
        <v/>
      </c>
      <c r="B32" s="49" t="str">
        <f ca="1">IF(入力用!C33=0,"",入力用!C33)</f>
        <v/>
      </c>
      <c r="C32" s="49" t="str">
        <f ca="1">IF(入力用!B33=0,"",入力用!B33)</f>
        <v/>
      </c>
      <c r="D32" s="49" t="str">
        <f ca="1">IF(入力用!B33=0,"",入力用!B$2)</f>
        <v/>
      </c>
      <c r="E32" s="49" t="str">
        <f ca="1">IF(入力用!B33=0,"",入力用!G33)</f>
        <v/>
      </c>
      <c r="F32" s="50"/>
      <c r="G32" s="50"/>
      <c r="H32" s="50"/>
      <c r="I32" s="49" t="str">
        <f ca="1">IF(入力用!B33=0,"",SUM(F32:H32))</f>
        <v/>
      </c>
      <c r="J32" s="49" t="str">
        <f ca="1">IF(入力用!B33=0,"",入力用!H33)</f>
        <v/>
      </c>
      <c r="K32" s="72"/>
      <c r="L32" s="47" t="str">
        <f ca="1">IF(入力用!B33=0,"",入力用!I33)</f>
        <v/>
      </c>
      <c r="M32" s="47">
        <f t="shared" ca="1" si="5"/>
        <v>0</v>
      </c>
      <c r="N32" s="47">
        <f t="shared" ca="1" si="5"/>
        <v>0</v>
      </c>
      <c r="O32" s="47">
        <f t="shared" ca="1" si="5"/>
        <v>0</v>
      </c>
      <c r="P32" s="47">
        <f t="shared" ca="1" si="5"/>
        <v>0</v>
      </c>
      <c r="Q32" s="47">
        <f t="shared" ca="1" si="5"/>
        <v>0</v>
      </c>
      <c r="R32" s="47">
        <f t="shared" ca="1" si="5"/>
        <v>0</v>
      </c>
      <c r="S32" s="47">
        <f t="shared" ca="1" si="5"/>
        <v>0</v>
      </c>
      <c r="T32" s="47">
        <f t="shared" ca="1" si="5"/>
        <v>0</v>
      </c>
      <c r="U32" s="47">
        <f t="shared" si="2"/>
        <v>290</v>
      </c>
      <c r="V32" s="47">
        <f t="shared" si="3"/>
        <v>580</v>
      </c>
    </row>
    <row r="33" spans="1:22" ht="22.5" customHeight="1" x14ac:dyDescent="0.2">
      <c r="A33" s="49" t="str">
        <f ca="1">入力用!A34</f>
        <v/>
      </c>
      <c r="B33" s="49" t="str">
        <f ca="1">IF(入力用!C34=0,"",入力用!C34)</f>
        <v/>
      </c>
      <c r="C33" s="49" t="str">
        <f ca="1">IF(入力用!B34=0,"",入力用!B34)</f>
        <v/>
      </c>
      <c r="D33" s="49" t="str">
        <f ca="1">IF(入力用!B34=0,"",入力用!B$2)</f>
        <v/>
      </c>
      <c r="E33" s="49" t="str">
        <f ca="1">IF(入力用!B34=0,"",入力用!G34)</f>
        <v/>
      </c>
      <c r="F33" s="50"/>
      <c r="G33" s="50"/>
      <c r="H33" s="50"/>
      <c r="I33" s="49" t="str">
        <f ca="1">IF(入力用!B34=0,"",SUM(F33:H33))</f>
        <v/>
      </c>
      <c r="J33" s="49" t="str">
        <f ca="1">IF(入力用!B34=0,"",入力用!H34)</f>
        <v/>
      </c>
      <c r="K33" s="72"/>
      <c r="L33" s="47" t="str">
        <f ca="1">IF(入力用!B34=0,"",入力用!I34)</f>
        <v/>
      </c>
      <c r="M33" s="47">
        <f t="shared" ref="M33:T42" ca="1" si="6">IF($L33=M$2,$I33,0)</f>
        <v>0</v>
      </c>
      <c r="N33" s="47">
        <f t="shared" ca="1" si="6"/>
        <v>0</v>
      </c>
      <c r="O33" s="47">
        <f t="shared" ca="1" si="6"/>
        <v>0</v>
      </c>
      <c r="P33" s="47">
        <f t="shared" ca="1" si="6"/>
        <v>0</v>
      </c>
      <c r="Q33" s="47">
        <f t="shared" ca="1" si="6"/>
        <v>0</v>
      </c>
      <c r="R33" s="47">
        <f t="shared" ca="1" si="6"/>
        <v>0</v>
      </c>
      <c r="S33" s="47">
        <f t="shared" ca="1" si="6"/>
        <v>0</v>
      </c>
      <c r="T33" s="47">
        <f t="shared" ca="1" si="6"/>
        <v>0</v>
      </c>
      <c r="U33" s="47">
        <f t="shared" si="2"/>
        <v>300</v>
      </c>
      <c r="V33" s="47">
        <f t="shared" si="3"/>
        <v>600</v>
      </c>
    </row>
    <row r="34" spans="1:22" ht="22.5" customHeight="1" x14ac:dyDescent="0.2">
      <c r="A34" s="49" t="str">
        <f ca="1">入力用!A35</f>
        <v/>
      </c>
      <c r="B34" s="49" t="str">
        <f ca="1">IF(入力用!C35=0,"",入力用!C35)</f>
        <v/>
      </c>
      <c r="C34" s="49" t="str">
        <f ca="1">IF(入力用!B35=0,"",入力用!B35)</f>
        <v/>
      </c>
      <c r="D34" s="49" t="str">
        <f ca="1">IF(入力用!B35=0,"",入力用!B$2)</f>
        <v/>
      </c>
      <c r="E34" s="49" t="str">
        <f ca="1">IF(入力用!B35=0,"",入力用!G35)</f>
        <v/>
      </c>
      <c r="F34" s="50"/>
      <c r="G34" s="50"/>
      <c r="H34" s="50"/>
      <c r="I34" s="49" t="str">
        <f ca="1">IF(入力用!B35=0,"",SUM(F34:H34))</f>
        <v/>
      </c>
      <c r="J34" s="49" t="str">
        <f ca="1">IF(入力用!B35=0,"",入力用!H35)</f>
        <v/>
      </c>
      <c r="K34" s="72"/>
      <c r="L34" s="47" t="str">
        <f ca="1">IF(入力用!B35=0,"",入力用!I35)</f>
        <v/>
      </c>
      <c r="M34" s="47">
        <f t="shared" ca="1" si="6"/>
        <v>0</v>
      </c>
      <c r="N34" s="47">
        <f t="shared" ca="1" si="6"/>
        <v>0</v>
      </c>
      <c r="O34" s="47">
        <f t="shared" ca="1" si="6"/>
        <v>0</v>
      </c>
      <c r="P34" s="47">
        <f t="shared" ca="1" si="6"/>
        <v>0</v>
      </c>
      <c r="Q34" s="47">
        <f t="shared" ca="1" si="6"/>
        <v>0</v>
      </c>
      <c r="R34" s="47">
        <f t="shared" ca="1" si="6"/>
        <v>0</v>
      </c>
      <c r="S34" s="47">
        <f t="shared" ca="1" si="6"/>
        <v>0</v>
      </c>
      <c r="T34" s="47">
        <f t="shared" ca="1" si="6"/>
        <v>0</v>
      </c>
      <c r="U34" s="47">
        <f t="shared" si="2"/>
        <v>310</v>
      </c>
      <c r="V34" s="47">
        <f t="shared" si="3"/>
        <v>620</v>
      </c>
    </row>
    <row r="35" spans="1:22" ht="22.5" customHeight="1" x14ac:dyDescent="0.2">
      <c r="A35" s="49" t="str">
        <f ca="1">入力用!A36</f>
        <v/>
      </c>
      <c r="B35" s="49" t="str">
        <f ca="1">IF(入力用!C36=0,"",入力用!C36)</f>
        <v/>
      </c>
      <c r="C35" s="49" t="str">
        <f ca="1">IF(入力用!B36=0,"",入力用!B36)</f>
        <v/>
      </c>
      <c r="D35" s="49" t="str">
        <f ca="1">IF(入力用!B36=0,"",入力用!B$2)</f>
        <v/>
      </c>
      <c r="E35" s="49" t="str">
        <f ca="1">IF(入力用!B36=0,"",入力用!G36)</f>
        <v/>
      </c>
      <c r="F35" s="50"/>
      <c r="G35" s="50"/>
      <c r="H35" s="50"/>
      <c r="I35" s="49" t="str">
        <f ca="1">IF(入力用!B36=0,"",SUM(F35:H35))</f>
        <v/>
      </c>
      <c r="J35" s="49" t="str">
        <f ca="1">IF(入力用!B36=0,"",入力用!H36)</f>
        <v/>
      </c>
      <c r="K35" s="72"/>
      <c r="L35" s="47" t="str">
        <f ca="1">IF(入力用!B36=0,"",入力用!I36)</f>
        <v/>
      </c>
      <c r="M35" s="47">
        <f t="shared" ca="1" si="6"/>
        <v>0</v>
      </c>
      <c r="N35" s="47">
        <f t="shared" ca="1" si="6"/>
        <v>0</v>
      </c>
      <c r="O35" s="47">
        <f t="shared" ca="1" si="6"/>
        <v>0</v>
      </c>
      <c r="P35" s="47">
        <f t="shared" ca="1" si="6"/>
        <v>0</v>
      </c>
      <c r="Q35" s="47">
        <f t="shared" ca="1" si="6"/>
        <v>0</v>
      </c>
      <c r="R35" s="47">
        <f t="shared" ca="1" si="6"/>
        <v>0</v>
      </c>
      <c r="S35" s="47">
        <f t="shared" ca="1" si="6"/>
        <v>0</v>
      </c>
      <c r="T35" s="47">
        <f t="shared" ca="1" si="6"/>
        <v>0</v>
      </c>
      <c r="U35" s="47">
        <f t="shared" si="2"/>
        <v>320</v>
      </c>
      <c r="V35" s="47">
        <f t="shared" si="3"/>
        <v>640</v>
      </c>
    </row>
    <row r="36" spans="1:22" ht="22.5" customHeight="1" x14ac:dyDescent="0.2">
      <c r="A36" s="49" t="str">
        <f ca="1">入力用!A37</f>
        <v/>
      </c>
      <c r="B36" s="49" t="str">
        <f ca="1">IF(入力用!C37=0,"",入力用!C37)</f>
        <v/>
      </c>
      <c r="C36" s="49" t="str">
        <f ca="1">IF(入力用!B37=0,"",入力用!B37)</f>
        <v/>
      </c>
      <c r="D36" s="49" t="str">
        <f ca="1">IF(入力用!B37=0,"",入力用!B$2)</f>
        <v/>
      </c>
      <c r="E36" s="49" t="str">
        <f ca="1">IF(入力用!B37=0,"",入力用!G37)</f>
        <v/>
      </c>
      <c r="F36" s="50"/>
      <c r="G36" s="50"/>
      <c r="H36" s="50"/>
      <c r="I36" s="49" t="str">
        <f ca="1">IF(入力用!B37=0,"",SUM(F36:H36))</f>
        <v/>
      </c>
      <c r="J36" s="49" t="str">
        <f ca="1">IF(入力用!B37=0,"",入力用!H37)</f>
        <v/>
      </c>
      <c r="K36" s="72"/>
      <c r="L36" s="47" t="str">
        <f ca="1">IF(入力用!B37=0,"",入力用!I37)</f>
        <v/>
      </c>
      <c r="M36" s="47">
        <f t="shared" ca="1" si="6"/>
        <v>0</v>
      </c>
      <c r="N36" s="47">
        <f t="shared" ca="1" si="6"/>
        <v>0</v>
      </c>
      <c r="O36" s="47">
        <f t="shared" ca="1" si="6"/>
        <v>0</v>
      </c>
      <c r="P36" s="47">
        <f t="shared" ca="1" si="6"/>
        <v>0</v>
      </c>
      <c r="Q36" s="47">
        <f t="shared" ca="1" si="6"/>
        <v>0</v>
      </c>
      <c r="R36" s="47">
        <f t="shared" ca="1" si="6"/>
        <v>0</v>
      </c>
      <c r="S36" s="47">
        <f t="shared" ca="1" si="6"/>
        <v>0</v>
      </c>
      <c r="T36" s="47">
        <f t="shared" ca="1" si="6"/>
        <v>0</v>
      </c>
      <c r="U36" s="47">
        <f t="shared" ref="U36:U83" si="7">U35+10</f>
        <v>330</v>
      </c>
      <c r="V36" s="47">
        <f t="shared" si="3"/>
        <v>660</v>
      </c>
    </row>
    <row r="37" spans="1:22" ht="22.5" customHeight="1" x14ac:dyDescent="0.2">
      <c r="A37" s="49" t="str">
        <f ca="1">入力用!A38</f>
        <v/>
      </c>
      <c r="B37" s="49" t="str">
        <f ca="1">IF(入力用!C38=0,"",入力用!C38)</f>
        <v/>
      </c>
      <c r="C37" s="49" t="str">
        <f ca="1">IF(入力用!B38=0,"",入力用!B38)</f>
        <v/>
      </c>
      <c r="D37" s="49" t="str">
        <f ca="1">IF(入力用!B38=0,"",入力用!B$2)</f>
        <v/>
      </c>
      <c r="E37" s="49" t="str">
        <f ca="1">IF(入力用!B38=0,"",入力用!G38)</f>
        <v/>
      </c>
      <c r="F37" s="50"/>
      <c r="G37" s="50"/>
      <c r="H37" s="50"/>
      <c r="I37" s="49" t="str">
        <f ca="1">IF(入力用!B38=0,"",SUM(F37:H37))</f>
        <v/>
      </c>
      <c r="J37" s="49" t="str">
        <f ca="1">IF(入力用!B38=0,"",入力用!H38)</f>
        <v/>
      </c>
      <c r="K37" s="72"/>
      <c r="L37" s="47" t="str">
        <f ca="1">IF(入力用!B38=0,"",入力用!I38)</f>
        <v/>
      </c>
      <c r="M37" s="47">
        <f t="shared" ca="1" si="6"/>
        <v>0</v>
      </c>
      <c r="N37" s="47">
        <f t="shared" ca="1" si="6"/>
        <v>0</v>
      </c>
      <c r="O37" s="47">
        <f t="shared" ca="1" si="6"/>
        <v>0</v>
      </c>
      <c r="P37" s="47">
        <f t="shared" ca="1" si="6"/>
        <v>0</v>
      </c>
      <c r="Q37" s="47">
        <f t="shared" ca="1" si="6"/>
        <v>0</v>
      </c>
      <c r="R37" s="47">
        <f t="shared" ca="1" si="6"/>
        <v>0</v>
      </c>
      <c r="S37" s="47">
        <f t="shared" ca="1" si="6"/>
        <v>0</v>
      </c>
      <c r="T37" s="47">
        <f t="shared" ca="1" si="6"/>
        <v>0</v>
      </c>
      <c r="U37" s="47">
        <f t="shared" si="7"/>
        <v>340</v>
      </c>
      <c r="V37" s="47">
        <f t="shared" si="3"/>
        <v>680</v>
      </c>
    </row>
    <row r="38" spans="1:22" ht="22.5" customHeight="1" x14ac:dyDescent="0.2">
      <c r="A38" s="49" t="str">
        <f ca="1">入力用!A39</f>
        <v/>
      </c>
      <c r="B38" s="49" t="str">
        <f ca="1">IF(入力用!C39=0,"",入力用!C39)</f>
        <v/>
      </c>
      <c r="C38" s="49" t="str">
        <f ca="1">IF(入力用!B39=0,"",入力用!B39)</f>
        <v/>
      </c>
      <c r="D38" s="49" t="str">
        <f ca="1">IF(入力用!B39=0,"",入力用!B$2)</f>
        <v/>
      </c>
      <c r="E38" s="49" t="str">
        <f ca="1">IF(入力用!B39=0,"",入力用!G39)</f>
        <v/>
      </c>
      <c r="F38" s="50"/>
      <c r="G38" s="50"/>
      <c r="H38" s="50"/>
      <c r="I38" s="49" t="str">
        <f ca="1">IF(入力用!B39=0,"",SUM(F38:H38))</f>
        <v/>
      </c>
      <c r="J38" s="49" t="str">
        <f ca="1">IF(入力用!B39=0,"",入力用!H39)</f>
        <v/>
      </c>
      <c r="K38" s="72"/>
      <c r="L38" s="47" t="str">
        <f ca="1">IF(入力用!B39=0,"",入力用!I39)</f>
        <v/>
      </c>
      <c r="M38" s="47">
        <f t="shared" ca="1" si="6"/>
        <v>0</v>
      </c>
      <c r="N38" s="47">
        <f t="shared" ca="1" si="6"/>
        <v>0</v>
      </c>
      <c r="O38" s="47">
        <f t="shared" ca="1" si="6"/>
        <v>0</v>
      </c>
      <c r="P38" s="47">
        <f t="shared" ca="1" si="6"/>
        <v>0</v>
      </c>
      <c r="Q38" s="47">
        <f t="shared" ca="1" si="6"/>
        <v>0</v>
      </c>
      <c r="R38" s="47">
        <f t="shared" ca="1" si="6"/>
        <v>0</v>
      </c>
      <c r="S38" s="47">
        <f t="shared" ca="1" si="6"/>
        <v>0</v>
      </c>
      <c r="T38" s="47">
        <f t="shared" ca="1" si="6"/>
        <v>0</v>
      </c>
      <c r="U38" s="47">
        <f t="shared" si="7"/>
        <v>350</v>
      </c>
      <c r="V38" s="47">
        <f t="shared" si="3"/>
        <v>700</v>
      </c>
    </row>
    <row r="39" spans="1:22" ht="22.5" customHeight="1" x14ac:dyDescent="0.2">
      <c r="A39" s="49" t="str">
        <f ca="1">入力用!A40</f>
        <v/>
      </c>
      <c r="B39" s="49" t="str">
        <f ca="1">IF(入力用!C40=0,"",入力用!C40)</f>
        <v/>
      </c>
      <c r="C39" s="49" t="str">
        <f ca="1">IF(入力用!B40=0,"",入力用!B40)</f>
        <v/>
      </c>
      <c r="D39" s="49" t="str">
        <f ca="1">IF(入力用!B40=0,"",入力用!B$2)</f>
        <v/>
      </c>
      <c r="E39" s="49" t="str">
        <f ca="1">IF(入力用!B40=0,"",入力用!G40)</f>
        <v/>
      </c>
      <c r="F39" s="50"/>
      <c r="G39" s="50"/>
      <c r="H39" s="50"/>
      <c r="I39" s="49" t="str">
        <f ca="1">IF(入力用!B40=0,"",SUM(F39:H39))</f>
        <v/>
      </c>
      <c r="J39" s="49" t="str">
        <f ca="1">IF(入力用!B40=0,"",入力用!H40)</f>
        <v/>
      </c>
      <c r="K39" s="72"/>
      <c r="L39" s="47" t="str">
        <f ca="1">IF(入力用!B40=0,"",入力用!I40)</f>
        <v/>
      </c>
      <c r="M39" s="47">
        <f t="shared" ca="1" si="6"/>
        <v>0</v>
      </c>
      <c r="N39" s="47">
        <f t="shared" ca="1" si="6"/>
        <v>0</v>
      </c>
      <c r="O39" s="47">
        <f t="shared" ca="1" si="6"/>
        <v>0</v>
      </c>
      <c r="P39" s="47">
        <f t="shared" ca="1" si="6"/>
        <v>0</v>
      </c>
      <c r="Q39" s="47">
        <f t="shared" ca="1" si="6"/>
        <v>0</v>
      </c>
      <c r="R39" s="47">
        <f t="shared" ca="1" si="6"/>
        <v>0</v>
      </c>
      <c r="S39" s="47">
        <f t="shared" ca="1" si="6"/>
        <v>0</v>
      </c>
      <c r="T39" s="47">
        <f t="shared" ca="1" si="6"/>
        <v>0</v>
      </c>
      <c r="U39" s="47">
        <f t="shared" si="7"/>
        <v>360</v>
      </c>
      <c r="V39" s="47">
        <f t="shared" si="3"/>
        <v>720</v>
      </c>
    </row>
    <row r="40" spans="1:22" ht="22.5" customHeight="1" x14ac:dyDescent="0.2">
      <c r="A40" s="49" t="str">
        <f ca="1">入力用!A41</f>
        <v/>
      </c>
      <c r="B40" s="49" t="str">
        <f ca="1">IF(入力用!C41=0,"",入力用!C41)</f>
        <v/>
      </c>
      <c r="C40" s="49" t="str">
        <f ca="1">IF(入力用!B41=0,"",入力用!B41)</f>
        <v/>
      </c>
      <c r="D40" s="49" t="str">
        <f ca="1">IF(入力用!B41=0,"",入力用!B$2)</f>
        <v/>
      </c>
      <c r="E40" s="49" t="str">
        <f ca="1">IF(入力用!B41=0,"",入力用!G41)</f>
        <v/>
      </c>
      <c r="F40" s="50"/>
      <c r="G40" s="50"/>
      <c r="H40" s="50"/>
      <c r="I40" s="49" t="str">
        <f ca="1">IF(入力用!B41=0,"",SUM(F40:H40))</f>
        <v/>
      </c>
      <c r="J40" s="49" t="str">
        <f ca="1">IF(入力用!B41=0,"",入力用!H41)</f>
        <v/>
      </c>
      <c r="K40" s="72"/>
      <c r="L40" s="47" t="str">
        <f ca="1">IF(入力用!B41=0,"",入力用!I41)</f>
        <v/>
      </c>
      <c r="M40" s="47">
        <f t="shared" ca="1" si="6"/>
        <v>0</v>
      </c>
      <c r="N40" s="47">
        <f t="shared" ca="1" si="6"/>
        <v>0</v>
      </c>
      <c r="O40" s="47">
        <f t="shared" ca="1" si="6"/>
        <v>0</v>
      </c>
      <c r="P40" s="47">
        <f t="shared" ca="1" si="6"/>
        <v>0</v>
      </c>
      <c r="Q40" s="47">
        <f t="shared" ca="1" si="6"/>
        <v>0</v>
      </c>
      <c r="R40" s="47">
        <f t="shared" ca="1" si="6"/>
        <v>0</v>
      </c>
      <c r="S40" s="47">
        <f t="shared" ca="1" si="6"/>
        <v>0</v>
      </c>
      <c r="T40" s="47">
        <f t="shared" ca="1" si="6"/>
        <v>0</v>
      </c>
      <c r="U40" s="47">
        <f t="shared" si="7"/>
        <v>370</v>
      </c>
      <c r="V40" s="47">
        <f t="shared" si="3"/>
        <v>740</v>
      </c>
    </row>
    <row r="41" spans="1:22" ht="22.5" customHeight="1" x14ac:dyDescent="0.2">
      <c r="A41" s="49" t="str">
        <f ca="1">入力用!A42</f>
        <v/>
      </c>
      <c r="B41" s="49" t="str">
        <f ca="1">IF(入力用!C42=0,"",入力用!C42)</f>
        <v/>
      </c>
      <c r="C41" s="49" t="str">
        <f ca="1">IF(入力用!B42=0,"",入力用!B42)</f>
        <v/>
      </c>
      <c r="D41" s="49" t="str">
        <f ca="1">IF(入力用!B42=0,"",入力用!B$2)</f>
        <v/>
      </c>
      <c r="E41" s="49" t="str">
        <f ca="1">IF(入力用!B42=0,"",入力用!G42)</f>
        <v/>
      </c>
      <c r="F41" s="50"/>
      <c r="G41" s="50"/>
      <c r="H41" s="50"/>
      <c r="I41" s="49" t="str">
        <f ca="1">IF(入力用!B42=0,"",SUM(F41:H41))</f>
        <v/>
      </c>
      <c r="J41" s="49" t="str">
        <f ca="1">IF(入力用!B42=0,"",入力用!H42)</f>
        <v/>
      </c>
      <c r="K41" s="72"/>
      <c r="L41" s="47" t="str">
        <f ca="1">IF(入力用!B42=0,"",入力用!I42)</f>
        <v/>
      </c>
      <c r="M41" s="47">
        <f t="shared" ca="1" si="6"/>
        <v>0</v>
      </c>
      <c r="N41" s="47">
        <f t="shared" ca="1" si="6"/>
        <v>0</v>
      </c>
      <c r="O41" s="47">
        <f t="shared" ca="1" si="6"/>
        <v>0</v>
      </c>
      <c r="P41" s="47">
        <f t="shared" ca="1" si="6"/>
        <v>0</v>
      </c>
      <c r="Q41" s="47">
        <f t="shared" ca="1" si="6"/>
        <v>0</v>
      </c>
      <c r="R41" s="47">
        <f t="shared" ca="1" si="6"/>
        <v>0</v>
      </c>
      <c r="S41" s="47">
        <f t="shared" ca="1" si="6"/>
        <v>0</v>
      </c>
      <c r="T41" s="47">
        <f t="shared" ca="1" si="6"/>
        <v>0</v>
      </c>
      <c r="U41" s="47">
        <f t="shared" si="7"/>
        <v>380</v>
      </c>
      <c r="V41" s="47">
        <f t="shared" si="3"/>
        <v>760</v>
      </c>
    </row>
    <row r="42" spans="1:22" ht="22.5" customHeight="1" x14ac:dyDescent="0.2">
      <c r="A42" s="49" t="str">
        <f ca="1">入力用!A43</f>
        <v/>
      </c>
      <c r="B42" s="49" t="str">
        <f ca="1">IF(入力用!C43=0,"",入力用!C43)</f>
        <v/>
      </c>
      <c r="C42" s="49" t="str">
        <f ca="1">IF(入力用!B43=0,"",入力用!B43)</f>
        <v/>
      </c>
      <c r="D42" s="49" t="str">
        <f ca="1">IF(入力用!B43=0,"",入力用!B$2)</f>
        <v/>
      </c>
      <c r="E42" s="49" t="str">
        <f ca="1">IF(入力用!B43=0,"",入力用!G43)</f>
        <v/>
      </c>
      <c r="F42" s="50"/>
      <c r="G42" s="50"/>
      <c r="H42" s="50"/>
      <c r="I42" s="49" t="str">
        <f ca="1">IF(入力用!B43=0,"",SUM(F42:H42))</f>
        <v/>
      </c>
      <c r="J42" s="49" t="str">
        <f ca="1">IF(入力用!B43=0,"",入力用!H43)</f>
        <v/>
      </c>
      <c r="K42" s="72"/>
      <c r="L42" s="47" t="str">
        <f ca="1">IF(入力用!B43=0,"",入力用!I43)</f>
        <v/>
      </c>
      <c r="M42" s="47">
        <f t="shared" ca="1" si="6"/>
        <v>0</v>
      </c>
      <c r="N42" s="47">
        <f t="shared" ca="1" si="6"/>
        <v>0</v>
      </c>
      <c r="O42" s="47">
        <f t="shared" ca="1" si="6"/>
        <v>0</v>
      </c>
      <c r="P42" s="47">
        <f t="shared" ca="1" si="6"/>
        <v>0</v>
      </c>
      <c r="Q42" s="47">
        <f t="shared" ca="1" si="6"/>
        <v>0</v>
      </c>
      <c r="R42" s="47">
        <f t="shared" ca="1" si="6"/>
        <v>0</v>
      </c>
      <c r="S42" s="47">
        <f t="shared" ca="1" si="6"/>
        <v>0</v>
      </c>
      <c r="T42" s="47">
        <f t="shared" ca="1" si="6"/>
        <v>0</v>
      </c>
      <c r="U42" s="47">
        <f t="shared" si="7"/>
        <v>390</v>
      </c>
      <c r="V42" s="47">
        <f t="shared" si="3"/>
        <v>780</v>
      </c>
    </row>
    <row r="43" spans="1:22" ht="22.5" customHeight="1" x14ac:dyDescent="0.2">
      <c r="A43" s="49" t="str">
        <f ca="1">入力用!A44</f>
        <v/>
      </c>
      <c r="B43" s="49" t="str">
        <f ca="1">IF(入力用!C44=0,"",入力用!C44)</f>
        <v/>
      </c>
      <c r="C43" s="49" t="str">
        <f ca="1">IF(入力用!B44=0,"",入力用!B44)</f>
        <v/>
      </c>
      <c r="D43" s="49" t="str">
        <f ca="1">IF(入力用!B44=0,"",入力用!B$2)</f>
        <v/>
      </c>
      <c r="E43" s="49" t="str">
        <f ca="1">IF(入力用!B44=0,"",入力用!G44)</f>
        <v/>
      </c>
      <c r="F43" s="50"/>
      <c r="G43" s="50"/>
      <c r="H43" s="50"/>
      <c r="I43" s="49" t="str">
        <f ca="1">IF(入力用!B44=0,"",SUM(F43:H43))</f>
        <v/>
      </c>
      <c r="J43" s="49" t="str">
        <f ca="1">IF(入力用!B44=0,"",入力用!H44)</f>
        <v/>
      </c>
      <c r="K43" s="72"/>
      <c r="L43" s="47" t="str">
        <f ca="1">IF(入力用!B44=0,"",入力用!I44)</f>
        <v/>
      </c>
      <c r="M43" s="47">
        <f t="shared" ref="M43:T58" ca="1" si="8">IF($L43=M$2,$I43,0)</f>
        <v>0</v>
      </c>
      <c r="N43" s="47">
        <f t="shared" ca="1" si="8"/>
        <v>0</v>
      </c>
      <c r="O43" s="47">
        <f t="shared" ca="1" si="8"/>
        <v>0</v>
      </c>
      <c r="P43" s="47">
        <f t="shared" ca="1" si="8"/>
        <v>0</v>
      </c>
      <c r="Q43" s="47">
        <f t="shared" ca="1" si="8"/>
        <v>0</v>
      </c>
      <c r="R43" s="47">
        <f t="shared" ca="1" si="8"/>
        <v>0</v>
      </c>
      <c r="S43" s="47">
        <f t="shared" ca="1" si="8"/>
        <v>0</v>
      </c>
      <c r="T43" s="47">
        <f t="shared" ca="1" si="8"/>
        <v>0</v>
      </c>
      <c r="U43" s="47">
        <f t="shared" si="7"/>
        <v>400</v>
      </c>
      <c r="V43" s="47">
        <f t="shared" si="3"/>
        <v>800</v>
      </c>
    </row>
    <row r="44" spans="1:22" ht="22.5" customHeight="1" x14ac:dyDescent="0.2">
      <c r="A44" s="49" t="str">
        <f ca="1">入力用!A45</f>
        <v/>
      </c>
      <c r="B44" s="49" t="str">
        <f ca="1">IF(入力用!C45=0,"",入力用!C45)</f>
        <v/>
      </c>
      <c r="C44" s="49" t="str">
        <f ca="1">IF(入力用!B45=0,"",入力用!B45)</f>
        <v/>
      </c>
      <c r="D44" s="49" t="str">
        <f ca="1">IF(入力用!B45=0,"",入力用!B$2)</f>
        <v/>
      </c>
      <c r="E44" s="49" t="str">
        <f ca="1">IF(入力用!B45=0,"",入力用!G45)</f>
        <v/>
      </c>
      <c r="F44" s="50"/>
      <c r="G44" s="50"/>
      <c r="H44" s="50"/>
      <c r="I44" s="49" t="str">
        <f ca="1">IF(入力用!B45=0,"",SUM(F44:H44))</f>
        <v/>
      </c>
      <c r="J44" s="49" t="str">
        <f ca="1">IF(入力用!B45=0,"",入力用!H45)</f>
        <v/>
      </c>
      <c r="K44" s="72"/>
      <c r="L44" s="47" t="str">
        <f ca="1">IF(入力用!B45=0,"",入力用!I45)</f>
        <v/>
      </c>
      <c r="M44" s="47">
        <f t="shared" ca="1" si="8"/>
        <v>0</v>
      </c>
      <c r="N44" s="47">
        <f t="shared" ca="1" si="8"/>
        <v>0</v>
      </c>
      <c r="O44" s="47">
        <f t="shared" ca="1" si="8"/>
        <v>0</v>
      </c>
      <c r="P44" s="47">
        <f t="shared" ca="1" si="8"/>
        <v>0</v>
      </c>
      <c r="Q44" s="47">
        <f t="shared" ca="1" si="8"/>
        <v>0</v>
      </c>
      <c r="R44" s="47">
        <f t="shared" ca="1" si="8"/>
        <v>0</v>
      </c>
      <c r="S44" s="47">
        <f t="shared" ca="1" si="8"/>
        <v>0</v>
      </c>
      <c r="T44" s="47">
        <f t="shared" ca="1" si="8"/>
        <v>0</v>
      </c>
      <c r="U44" s="47">
        <f t="shared" si="7"/>
        <v>410</v>
      </c>
    </row>
    <row r="45" spans="1:22" ht="22.5" customHeight="1" x14ac:dyDescent="0.2">
      <c r="A45" s="49" t="str">
        <f ca="1">入力用!A46</f>
        <v/>
      </c>
      <c r="B45" s="49" t="str">
        <f ca="1">IF(入力用!C46=0,"",入力用!C46)</f>
        <v/>
      </c>
      <c r="C45" s="49" t="str">
        <f ca="1">IF(入力用!B46=0,"",入力用!B46)</f>
        <v/>
      </c>
      <c r="D45" s="49" t="str">
        <f ca="1">IF(入力用!B46=0,"",入力用!B$2)</f>
        <v/>
      </c>
      <c r="E45" s="49" t="str">
        <f ca="1">IF(入力用!B46=0,"",入力用!G46)</f>
        <v/>
      </c>
      <c r="F45" s="50"/>
      <c r="G45" s="50"/>
      <c r="H45" s="50"/>
      <c r="I45" s="49" t="str">
        <f ca="1">IF(入力用!B46=0,"",SUM(F45:H45))</f>
        <v/>
      </c>
      <c r="J45" s="49" t="str">
        <f ca="1">IF(入力用!B46=0,"",入力用!H46)</f>
        <v/>
      </c>
      <c r="K45" s="72"/>
      <c r="L45" s="47" t="str">
        <f ca="1">IF(入力用!B46=0,"",入力用!I46)</f>
        <v/>
      </c>
      <c r="M45" s="47">
        <f t="shared" ca="1" si="8"/>
        <v>0</v>
      </c>
      <c r="N45" s="47">
        <f t="shared" ca="1" si="8"/>
        <v>0</v>
      </c>
      <c r="O45" s="47">
        <f t="shared" ca="1" si="8"/>
        <v>0</v>
      </c>
      <c r="P45" s="47">
        <f t="shared" ca="1" si="8"/>
        <v>0</v>
      </c>
      <c r="Q45" s="47">
        <f t="shared" ca="1" si="8"/>
        <v>0</v>
      </c>
      <c r="R45" s="47">
        <f t="shared" ca="1" si="8"/>
        <v>0</v>
      </c>
      <c r="S45" s="47">
        <f t="shared" ca="1" si="8"/>
        <v>0</v>
      </c>
      <c r="T45" s="47">
        <f t="shared" ca="1" si="8"/>
        <v>0</v>
      </c>
      <c r="U45" s="47">
        <f t="shared" si="7"/>
        <v>420</v>
      </c>
    </row>
    <row r="46" spans="1:22" ht="22.5" customHeight="1" x14ac:dyDescent="0.2">
      <c r="A46" s="49" t="str">
        <f ca="1">入力用!A47</f>
        <v/>
      </c>
      <c r="B46" s="49" t="str">
        <f ca="1">IF(入力用!C47=0,"",入力用!C47)</f>
        <v/>
      </c>
      <c r="C46" s="49" t="str">
        <f ca="1">IF(入力用!B47=0,"",入力用!B47)</f>
        <v/>
      </c>
      <c r="D46" s="49" t="str">
        <f ca="1">IF(入力用!B47=0,"",入力用!B$2)</f>
        <v/>
      </c>
      <c r="E46" s="49" t="str">
        <f ca="1">IF(入力用!B47=0,"",入力用!G47)</f>
        <v/>
      </c>
      <c r="F46" s="50"/>
      <c r="G46" s="50"/>
      <c r="H46" s="50"/>
      <c r="I46" s="49" t="str">
        <f ca="1">IF(入力用!B47=0,"",SUM(F46:H46))</f>
        <v/>
      </c>
      <c r="J46" s="49" t="str">
        <f ca="1">IF(入力用!B47=0,"",入力用!H47)</f>
        <v/>
      </c>
      <c r="K46" s="72"/>
      <c r="L46" s="47" t="str">
        <f ca="1">IF(入力用!B47=0,"",入力用!I47)</f>
        <v/>
      </c>
      <c r="M46" s="47">
        <f t="shared" ca="1" si="8"/>
        <v>0</v>
      </c>
      <c r="N46" s="47">
        <f t="shared" ca="1" si="8"/>
        <v>0</v>
      </c>
      <c r="O46" s="47">
        <f t="shared" ca="1" si="8"/>
        <v>0</v>
      </c>
      <c r="P46" s="47">
        <f t="shared" ca="1" si="8"/>
        <v>0</v>
      </c>
      <c r="Q46" s="47">
        <f t="shared" ca="1" si="8"/>
        <v>0</v>
      </c>
      <c r="R46" s="47">
        <f t="shared" ca="1" si="8"/>
        <v>0</v>
      </c>
      <c r="S46" s="47">
        <f t="shared" ca="1" si="8"/>
        <v>0</v>
      </c>
      <c r="T46" s="47">
        <f t="shared" ca="1" si="8"/>
        <v>0</v>
      </c>
      <c r="U46" s="47">
        <f t="shared" si="7"/>
        <v>430</v>
      </c>
    </row>
    <row r="47" spans="1:22" ht="22.5" customHeight="1" x14ac:dyDescent="0.2">
      <c r="A47" s="49" t="str">
        <f ca="1">入力用!A48</f>
        <v/>
      </c>
      <c r="B47" s="49" t="str">
        <f ca="1">IF(入力用!C48=0,"",入力用!C48)</f>
        <v/>
      </c>
      <c r="C47" s="49" t="str">
        <f ca="1">IF(入力用!B48=0,"",入力用!B48)</f>
        <v/>
      </c>
      <c r="D47" s="49" t="str">
        <f ca="1">IF(入力用!B48=0,"",入力用!B$2)</f>
        <v/>
      </c>
      <c r="E47" s="49" t="str">
        <f ca="1">IF(入力用!B48=0,"",入力用!G48)</f>
        <v/>
      </c>
      <c r="F47" s="50"/>
      <c r="G47" s="50"/>
      <c r="H47" s="50"/>
      <c r="I47" s="49" t="str">
        <f ca="1">IF(入力用!B48=0,"",SUM(F47:H47))</f>
        <v/>
      </c>
      <c r="J47" s="49" t="str">
        <f ca="1">IF(入力用!B48=0,"",入力用!H48)</f>
        <v/>
      </c>
      <c r="K47" s="72"/>
      <c r="L47" s="47" t="str">
        <f ca="1">IF(入力用!B48=0,"",入力用!I48)</f>
        <v/>
      </c>
      <c r="M47" s="47">
        <f t="shared" ca="1" si="8"/>
        <v>0</v>
      </c>
      <c r="N47" s="47">
        <f t="shared" ca="1" si="8"/>
        <v>0</v>
      </c>
      <c r="O47" s="47">
        <f t="shared" ca="1" si="8"/>
        <v>0</v>
      </c>
      <c r="P47" s="47">
        <f t="shared" ca="1" si="8"/>
        <v>0</v>
      </c>
      <c r="Q47" s="47">
        <f t="shared" ca="1" si="8"/>
        <v>0</v>
      </c>
      <c r="R47" s="47">
        <f t="shared" ca="1" si="8"/>
        <v>0</v>
      </c>
      <c r="S47" s="47">
        <f t="shared" ca="1" si="8"/>
        <v>0</v>
      </c>
      <c r="T47" s="47">
        <f t="shared" ca="1" si="8"/>
        <v>0</v>
      </c>
      <c r="U47" s="47">
        <f t="shared" si="7"/>
        <v>440</v>
      </c>
    </row>
    <row r="48" spans="1:22" ht="22.5" customHeight="1" x14ac:dyDescent="0.2">
      <c r="A48" s="49" t="str">
        <f ca="1">入力用!A49</f>
        <v/>
      </c>
      <c r="B48" s="49" t="str">
        <f ca="1">IF(入力用!C49=0,"",入力用!C49)</f>
        <v/>
      </c>
      <c r="C48" s="49" t="str">
        <f ca="1">IF(入力用!B49=0,"",入力用!B49)</f>
        <v/>
      </c>
      <c r="D48" s="49" t="str">
        <f ca="1">IF(入力用!B49=0,"",入力用!B$2)</f>
        <v/>
      </c>
      <c r="E48" s="49" t="str">
        <f ca="1">IF(入力用!B49=0,"",入力用!G49)</f>
        <v/>
      </c>
      <c r="F48" s="50"/>
      <c r="G48" s="50"/>
      <c r="H48" s="50"/>
      <c r="I48" s="49" t="str">
        <f ca="1">IF(入力用!B49=0,"",SUM(F48:H48))</f>
        <v/>
      </c>
      <c r="J48" s="49" t="str">
        <f ca="1">IF(入力用!B49=0,"",入力用!H49)</f>
        <v/>
      </c>
      <c r="K48" s="72"/>
      <c r="L48" s="47" t="str">
        <f ca="1">IF(入力用!B49=0,"",入力用!I49)</f>
        <v/>
      </c>
      <c r="M48" s="47">
        <f t="shared" ca="1" si="8"/>
        <v>0</v>
      </c>
      <c r="N48" s="47">
        <f t="shared" ca="1" si="8"/>
        <v>0</v>
      </c>
      <c r="O48" s="47">
        <f t="shared" ca="1" si="8"/>
        <v>0</v>
      </c>
      <c r="P48" s="47">
        <f t="shared" ca="1" si="8"/>
        <v>0</v>
      </c>
      <c r="Q48" s="47">
        <f t="shared" ca="1" si="8"/>
        <v>0</v>
      </c>
      <c r="R48" s="47">
        <f t="shared" ca="1" si="8"/>
        <v>0</v>
      </c>
      <c r="S48" s="47">
        <f t="shared" ca="1" si="8"/>
        <v>0</v>
      </c>
      <c r="T48" s="47">
        <f t="shared" ca="1" si="8"/>
        <v>0</v>
      </c>
      <c r="U48" s="47">
        <f t="shared" si="7"/>
        <v>450</v>
      </c>
    </row>
    <row r="49" spans="1:21" ht="22.5" customHeight="1" x14ac:dyDescent="0.2">
      <c r="A49" s="49" t="str">
        <f ca="1">入力用!A50</f>
        <v/>
      </c>
      <c r="B49" s="49" t="str">
        <f ca="1">IF(入力用!C50=0,"",入力用!C50)</f>
        <v/>
      </c>
      <c r="C49" s="49" t="str">
        <f ca="1">IF(入力用!B50=0,"",入力用!B50)</f>
        <v/>
      </c>
      <c r="D49" s="49" t="str">
        <f ca="1">IF(入力用!B50=0,"",入力用!B$2)</f>
        <v/>
      </c>
      <c r="E49" s="49" t="str">
        <f ca="1">IF(入力用!B50=0,"",入力用!G50)</f>
        <v/>
      </c>
      <c r="F49" s="50"/>
      <c r="G49" s="50"/>
      <c r="H49" s="50"/>
      <c r="I49" s="49" t="str">
        <f ca="1">IF(入力用!B50=0,"",SUM(F49:H49))</f>
        <v/>
      </c>
      <c r="J49" s="49" t="str">
        <f ca="1">IF(入力用!B50=0,"",入力用!H50)</f>
        <v/>
      </c>
      <c r="K49" s="72"/>
      <c r="L49" s="47" t="str">
        <f ca="1">IF(入力用!B50=0,"",入力用!I50)</f>
        <v/>
      </c>
      <c r="M49" s="47">
        <f t="shared" ca="1" si="8"/>
        <v>0</v>
      </c>
      <c r="N49" s="47">
        <f t="shared" ca="1" si="8"/>
        <v>0</v>
      </c>
      <c r="O49" s="47">
        <f t="shared" ca="1" si="8"/>
        <v>0</v>
      </c>
      <c r="P49" s="47">
        <f t="shared" ca="1" si="8"/>
        <v>0</v>
      </c>
      <c r="Q49" s="47">
        <f t="shared" ca="1" si="8"/>
        <v>0</v>
      </c>
      <c r="R49" s="47">
        <f t="shared" ca="1" si="8"/>
        <v>0</v>
      </c>
      <c r="S49" s="47">
        <f t="shared" ca="1" si="8"/>
        <v>0</v>
      </c>
      <c r="T49" s="47">
        <f t="shared" ca="1" si="8"/>
        <v>0</v>
      </c>
      <c r="U49" s="47">
        <f t="shared" si="7"/>
        <v>460</v>
      </c>
    </row>
    <row r="50" spans="1:21" ht="22.5" customHeight="1" x14ac:dyDescent="0.2">
      <c r="A50" s="49" t="str">
        <f ca="1">入力用!A51</f>
        <v/>
      </c>
      <c r="B50" s="49" t="str">
        <f ca="1">IF(入力用!C51=0,"",入力用!C51)</f>
        <v/>
      </c>
      <c r="C50" s="49" t="str">
        <f ca="1">IF(入力用!B51=0,"",入力用!B51)</f>
        <v/>
      </c>
      <c r="D50" s="49" t="str">
        <f ca="1">IF(入力用!B51=0,"",入力用!B$2)</f>
        <v/>
      </c>
      <c r="E50" s="49" t="str">
        <f ca="1">IF(入力用!B51=0,"",入力用!G51)</f>
        <v/>
      </c>
      <c r="F50" s="50"/>
      <c r="G50" s="50"/>
      <c r="H50" s="50"/>
      <c r="I50" s="49" t="str">
        <f ca="1">IF(入力用!B51=0,"",SUM(F50:H50))</f>
        <v/>
      </c>
      <c r="J50" s="49" t="str">
        <f ca="1">IF(入力用!B51=0,"",入力用!H51)</f>
        <v/>
      </c>
      <c r="K50" s="72"/>
      <c r="L50" s="47" t="str">
        <f ca="1">IF(入力用!B51=0,"",入力用!I51)</f>
        <v/>
      </c>
      <c r="M50" s="47">
        <f t="shared" ca="1" si="8"/>
        <v>0</v>
      </c>
      <c r="N50" s="47">
        <f t="shared" ca="1" si="8"/>
        <v>0</v>
      </c>
      <c r="O50" s="47">
        <f t="shared" ca="1" si="8"/>
        <v>0</v>
      </c>
      <c r="P50" s="47">
        <f t="shared" ca="1" si="8"/>
        <v>0</v>
      </c>
      <c r="Q50" s="47">
        <f t="shared" ca="1" si="8"/>
        <v>0</v>
      </c>
      <c r="R50" s="47">
        <f t="shared" ca="1" si="8"/>
        <v>0</v>
      </c>
      <c r="S50" s="47">
        <f t="shared" ca="1" si="8"/>
        <v>0</v>
      </c>
      <c r="T50" s="47">
        <f t="shared" ca="1" si="8"/>
        <v>0</v>
      </c>
      <c r="U50" s="47">
        <f t="shared" si="7"/>
        <v>470</v>
      </c>
    </row>
    <row r="51" spans="1:21" ht="22.5" customHeight="1" x14ac:dyDescent="0.2">
      <c r="A51" s="49" t="str">
        <f ca="1">入力用!A52</f>
        <v/>
      </c>
      <c r="B51" s="49" t="str">
        <f ca="1">IF(入力用!C52=0,"",入力用!C52)</f>
        <v/>
      </c>
      <c r="C51" s="49" t="str">
        <f ca="1">IF(入力用!B52=0,"",入力用!B52)</f>
        <v/>
      </c>
      <c r="D51" s="49" t="str">
        <f ca="1">IF(入力用!B52=0,"",入力用!B$2)</f>
        <v/>
      </c>
      <c r="E51" s="49" t="str">
        <f ca="1">IF(入力用!B52=0,"",入力用!G52)</f>
        <v/>
      </c>
      <c r="F51" s="50"/>
      <c r="G51" s="50"/>
      <c r="H51" s="50"/>
      <c r="I51" s="49" t="str">
        <f ca="1">IF(入力用!B52=0,"",SUM(F51:H51))</f>
        <v/>
      </c>
      <c r="J51" s="49" t="str">
        <f ca="1">IF(入力用!B52=0,"",入力用!H52)</f>
        <v/>
      </c>
      <c r="K51" s="72"/>
      <c r="L51" s="47" t="str">
        <f ca="1">IF(入力用!B52=0,"",入力用!I52)</f>
        <v/>
      </c>
      <c r="M51" s="47">
        <f t="shared" ca="1" si="8"/>
        <v>0</v>
      </c>
      <c r="N51" s="47">
        <f t="shared" ca="1" si="8"/>
        <v>0</v>
      </c>
      <c r="O51" s="47">
        <f t="shared" ca="1" si="8"/>
        <v>0</v>
      </c>
      <c r="P51" s="47">
        <f t="shared" ca="1" si="8"/>
        <v>0</v>
      </c>
      <c r="Q51" s="47">
        <f t="shared" ca="1" si="8"/>
        <v>0</v>
      </c>
      <c r="R51" s="47">
        <f t="shared" ca="1" si="8"/>
        <v>0</v>
      </c>
      <c r="S51" s="47">
        <f t="shared" ca="1" si="8"/>
        <v>0</v>
      </c>
      <c r="T51" s="47">
        <f t="shared" ca="1" si="8"/>
        <v>0</v>
      </c>
      <c r="U51" s="47">
        <f t="shared" si="7"/>
        <v>480</v>
      </c>
    </row>
    <row r="52" spans="1:21" ht="22.5" customHeight="1" x14ac:dyDescent="0.2">
      <c r="A52" s="49" t="str">
        <f ca="1">入力用!A53</f>
        <v/>
      </c>
      <c r="B52" s="49" t="str">
        <f ca="1">IF(入力用!C53=0,"",入力用!C53)</f>
        <v/>
      </c>
      <c r="C52" s="49" t="str">
        <f ca="1">IF(入力用!B53=0,"",入力用!B53)</f>
        <v/>
      </c>
      <c r="D52" s="49" t="str">
        <f ca="1">IF(入力用!B53=0,"",入力用!B$2)</f>
        <v/>
      </c>
      <c r="E52" s="49" t="str">
        <f ca="1">IF(入力用!B53=0,"",入力用!G53)</f>
        <v/>
      </c>
      <c r="F52" s="50"/>
      <c r="G52" s="50"/>
      <c r="H52" s="50"/>
      <c r="I52" s="49" t="str">
        <f ca="1">IF(入力用!B53=0,"",SUM(F52:H52))</f>
        <v/>
      </c>
      <c r="J52" s="49" t="str">
        <f ca="1">IF(入力用!B53=0,"",入力用!H53)</f>
        <v/>
      </c>
      <c r="K52" s="72"/>
      <c r="L52" s="47" t="str">
        <f ca="1">IF(入力用!B53=0,"",入力用!I53)</f>
        <v/>
      </c>
      <c r="M52" s="47">
        <f t="shared" ca="1" si="8"/>
        <v>0</v>
      </c>
      <c r="N52" s="47">
        <f t="shared" ca="1" si="8"/>
        <v>0</v>
      </c>
      <c r="O52" s="47">
        <f t="shared" ca="1" si="8"/>
        <v>0</v>
      </c>
      <c r="P52" s="47">
        <f t="shared" ca="1" si="8"/>
        <v>0</v>
      </c>
      <c r="Q52" s="47">
        <f t="shared" ca="1" si="8"/>
        <v>0</v>
      </c>
      <c r="R52" s="47">
        <f t="shared" ca="1" si="8"/>
        <v>0</v>
      </c>
      <c r="S52" s="47">
        <f t="shared" ca="1" si="8"/>
        <v>0</v>
      </c>
      <c r="T52" s="47">
        <f t="shared" ca="1" si="8"/>
        <v>0</v>
      </c>
      <c r="U52" s="47">
        <f t="shared" si="7"/>
        <v>490</v>
      </c>
    </row>
    <row r="53" spans="1:21" ht="22.2" customHeight="1" x14ac:dyDescent="0.2">
      <c r="A53" s="49" t="str">
        <f ca="1">入力用!A54</f>
        <v/>
      </c>
      <c r="B53" s="49" t="str">
        <f ca="1">IF(入力用!C54=0,"",入力用!C54)</f>
        <v/>
      </c>
      <c r="C53" s="49" t="str">
        <f ca="1">IF(入力用!B54=0,"",入力用!B54)</f>
        <v/>
      </c>
      <c r="D53" s="49" t="str">
        <f ca="1">IF(入力用!B54=0,"",入力用!B$2)</f>
        <v/>
      </c>
      <c r="E53" s="49" t="str">
        <f ca="1">IF(入力用!B54=0,"",入力用!G54)</f>
        <v/>
      </c>
      <c r="F53" s="50"/>
      <c r="G53" s="50"/>
      <c r="H53" s="50"/>
      <c r="I53" s="49" t="str">
        <f ca="1">IF(入力用!B54=0,"",SUM(F53:H53))</f>
        <v/>
      </c>
      <c r="J53" s="49" t="str">
        <f ca="1">IF(入力用!B54=0,"",入力用!H54)</f>
        <v/>
      </c>
      <c r="K53" s="72"/>
      <c r="L53" s="47" t="str">
        <f ca="1">IF(入力用!B54=0,"",入力用!I54)</f>
        <v/>
      </c>
      <c r="M53" s="47">
        <f t="shared" ca="1" si="8"/>
        <v>0</v>
      </c>
      <c r="N53" s="47">
        <f t="shared" ca="1" si="8"/>
        <v>0</v>
      </c>
      <c r="O53" s="47">
        <f t="shared" ca="1" si="8"/>
        <v>0</v>
      </c>
      <c r="P53" s="47">
        <f t="shared" ca="1" si="8"/>
        <v>0</v>
      </c>
      <c r="Q53" s="47">
        <f t="shared" ca="1" si="8"/>
        <v>0</v>
      </c>
      <c r="R53" s="47">
        <f t="shared" ca="1" si="8"/>
        <v>0</v>
      </c>
      <c r="S53" s="47">
        <f t="shared" ca="1" si="8"/>
        <v>0</v>
      </c>
      <c r="T53" s="47">
        <f t="shared" ca="1" si="8"/>
        <v>0</v>
      </c>
      <c r="U53" s="47">
        <f t="shared" si="7"/>
        <v>500</v>
      </c>
    </row>
    <row r="54" spans="1:21" ht="22.2" customHeight="1" x14ac:dyDescent="0.2">
      <c r="A54" s="49" t="str">
        <f ca="1">入力用!A55</f>
        <v/>
      </c>
      <c r="B54" s="49" t="str">
        <f ca="1">IF(入力用!C55=0,"",入力用!C55)</f>
        <v/>
      </c>
      <c r="C54" s="49" t="str">
        <f ca="1">IF(入力用!B55=0,"",入力用!B55)</f>
        <v/>
      </c>
      <c r="D54" s="49" t="str">
        <f ca="1">IF(入力用!B55=0,"",入力用!B$2)</f>
        <v/>
      </c>
      <c r="E54" s="49" t="str">
        <f ca="1">IF(入力用!B55=0,"",入力用!G55)</f>
        <v/>
      </c>
      <c r="F54" s="50"/>
      <c r="G54" s="50"/>
      <c r="H54" s="50"/>
      <c r="I54" s="49" t="str">
        <f ca="1">IF(入力用!B55=0,"",SUM(F54:H54))</f>
        <v/>
      </c>
      <c r="J54" s="49" t="str">
        <f ca="1">IF(入力用!B55=0,"",入力用!H55)</f>
        <v/>
      </c>
      <c r="K54" s="72"/>
      <c r="L54" s="47" t="str">
        <f ca="1">IF(入力用!B55=0,"",入力用!I55)</f>
        <v/>
      </c>
      <c r="M54" s="47">
        <f t="shared" ca="1" si="8"/>
        <v>0</v>
      </c>
      <c r="N54" s="47">
        <f t="shared" ca="1" si="8"/>
        <v>0</v>
      </c>
      <c r="O54" s="47">
        <f t="shared" ca="1" si="8"/>
        <v>0</v>
      </c>
      <c r="P54" s="47">
        <f t="shared" ca="1" si="8"/>
        <v>0</v>
      </c>
      <c r="Q54" s="47">
        <f t="shared" ca="1" si="8"/>
        <v>0</v>
      </c>
      <c r="R54" s="47">
        <f t="shared" ca="1" si="8"/>
        <v>0</v>
      </c>
      <c r="S54" s="47">
        <f t="shared" ca="1" si="8"/>
        <v>0</v>
      </c>
      <c r="T54" s="47">
        <f t="shared" ca="1" si="8"/>
        <v>0</v>
      </c>
      <c r="U54" s="47">
        <f t="shared" si="7"/>
        <v>510</v>
      </c>
    </row>
    <row r="55" spans="1:21" ht="22.2" customHeight="1" x14ac:dyDescent="0.2">
      <c r="A55" s="49" t="str">
        <f ca="1">入力用!A56</f>
        <v/>
      </c>
      <c r="B55" s="49" t="str">
        <f ca="1">IF(入力用!C56=0,"",入力用!C56)</f>
        <v/>
      </c>
      <c r="C55" s="49" t="str">
        <f ca="1">IF(入力用!B56=0,"",入力用!B56)</f>
        <v/>
      </c>
      <c r="D55" s="49" t="str">
        <f ca="1">IF(入力用!B56=0,"",入力用!B$2)</f>
        <v/>
      </c>
      <c r="E55" s="49" t="str">
        <f ca="1">IF(入力用!B56=0,"",入力用!G56)</f>
        <v/>
      </c>
      <c r="F55" s="50"/>
      <c r="G55" s="50"/>
      <c r="H55" s="50"/>
      <c r="I55" s="49" t="str">
        <f ca="1">IF(入力用!B56=0,"",SUM(F55:H55))</f>
        <v/>
      </c>
      <c r="J55" s="49" t="str">
        <f ca="1">IF(入力用!B56=0,"",入力用!H56)</f>
        <v/>
      </c>
      <c r="K55" s="72"/>
      <c r="L55" s="47" t="str">
        <f ca="1">IF(入力用!B56=0,"",入力用!I56)</f>
        <v/>
      </c>
      <c r="M55" s="47">
        <f t="shared" ca="1" si="8"/>
        <v>0</v>
      </c>
      <c r="N55" s="47">
        <f t="shared" ca="1" si="8"/>
        <v>0</v>
      </c>
      <c r="O55" s="47">
        <f t="shared" ca="1" si="8"/>
        <v>0</v>
      </c>
      <c r="P55" s="47">
        <f t="shared" ca="1" si="8"/>
        <v>0</v>
      </c>
      <c r="Q55" s="47">
        <f t="shared" ca="1" si="8"/>
        <v>0</v>
      </c>
      <c r="R55" s="47">
        <f t="shared" ca="1" si="8"/>
        <v>0</v>
      </c>
      <c r="S55" s="47">
        <f t="shared" ca="1" si="8"/>
        <v>0</v>
      </c>
      <c r="T55" s="47">
        <f t="shared" ca="1" si="8"/>
        <v>0</v>
      </c>
      <c r="U55" s="47">
        <f t="shared" si="7"/>
        <v>520</v>
      </c>
    </row>
    <row r="56" spans="1:21" ht="22.2" customHeight="1" x14ac:dyDescent="0.2">
      <c r="A56" s="49" t="str">
        <f ca="1">入力用!A57</f>
        <v/>
      </c>
      <c r="B56" s="49" t="str">
        <f ca="1">IF(入力用!C57=0,"",入力用!C57)</f>
        <v/>
      </c>
      <c r="C56" s="49" t="str">
        <f ca="1">IF(入力用!B57=0,"",入力用!B57)</f>
        <v/>
      </c>
      <c r="D56" s="49" t="str">
        <f ca="1">IF(入力用!B57=0,"",入力用!B$2)</f>
        <v/>
      </c>
      <c r="E56" s="49" t="str">
        <f ca="1">IF(入力用!B57=0,"",入力用!G57)</f>
        <v/>
      </c>
      <c r="F56" s="50"/>
      <c r="G56" s="50"/>
      <c r="H56" s="50"/>
      <c r="I56" s="49" t="str">
        <f ca="1">IF(入力用!B57=0,"",SUM(F56:H56))</f>
        <v/>
      </c>
      <c r="J56" s="49" t="str">
        <f ca="1">IF(入力用!B57=0,"",入力用!H57)</f>
        <v/>
      </c>
      <c r="K56" s="72"/>
      <c r="L56" s="47" t="str">
        <f ca="1">IF(入力用!B57=0,"",入力用!I57)</f>
        <v/>
      </c>
      <c r="M56" s="47">
        <f t="shared" ca="1" si="8"/>
        <v>0</v>
      </c>
      <c r="N56" s="47">
        <f t="shared" ca="1" si="8"/>
        <v>0</v>
      </c>
      <c r="O56" s="47">
        <f t="shared" ca="1" si="8"/>
        <v>0</v>
      </c>
      <c r="P56" s="47">
        <f t="shared" ca="1" si="8"/>
        <v>0</v>
      </c>
      <c r="Q56" s="47">
        <f t="shared" ca="1" si="8"/>
        <v>0</v>
      </c>
      <c r="R56" s="47">
        <f t="shared" ca="1" si="8"/>
        <v>0</v>
      </c>
      <c r="S56" s="47">
        <f t="shared" ca="1" si="8"/>
        <v>0</v>
      </c>
      <c r="T56" s="47">
        <f t="shared" ca="1" si="8"/>
        <v>0</v>
      </c>
      <c r="U56" s="47">
        <f t="shared" si="7"/>
        <v>530</v>
      </c>
    </row>
    <row r="57" spans="1:21" ht="22.2" customHeight="1" x14ac:dyDescent="0.2">
      <c r="A57" s="49" t="str">
        <f ca="1">入力用!A58</f>
        <v/>
      </c>
      <c r="B57" s="49" t="str">
        <f ca="1">IF(入力用!C58=0,"",入力用!C58)</f>
        <v/>
      </c>
      <c r="C57" s="49" t="str">
        <f ca="1">IF(入力用!B58=0,"",入力用!B58)</f>
        <v/>
      </c>
      <c r="D57" s="49" t="str">
        <f ca="1">IF(入力用!B58=0,"",入力用!B$2)</f>
        <v/>
      </c>
      <c r="E57" s="49" t="str">
        <f ca="1">IF(入力用!B58=0,"",入力用!G58)</f>
        <v/>
      </c>
      <c r="F57" s="50"/>
      <c r="G57" s="50"/>
      <c r="H57" s="50"/>
      <c r="I57" s="49" t="str">
        <f ca="1">IF(入力用!B58=0,"",SUM(F57:H57))</f>
        <v/>
      </c>
      <c r="J57" s="49" t="str">
        <f ca="1">IF(入力用!B58=0,"",入力用!H58)</f>
        <v/>
      </c>
      <c r="K57" s="72"/>
      <c r="L57" s="47" t="str">
        <f ca="1">IF(入力用!B58=0,"",入力用!I58)</f>
        <v/>
      </c>
      <c r="M57" s="47">
        <f t="shared" ca="1" si="8"/>
        <v>0</v>
      </c>
      <c r="N57" s="47">
        <f t="shared" ca="1" si="8"/>
        <v>0</v>
      </c>
      <c r="O57" s="47">
        <f t="shared" ca="1" si="8"/>
        <v>0</v>
      </c>
      <c r="P57" s="47">
        <f t="shared" ca="1" si="8"/>
        <v>0</v>
      </c>
      <c r="Q57" s="47">
        <f t="shared" ca="1" si="8"/>
        <v>0</v>
      </c>
      <c r="R57" s="47">
        <f t="shared" ca="1" si="8"/>
        <v>0</v>
      </c>
      <c r="S57" s="47">
        <f t="shared" ca="1" si="8"/>
        <v>0</v>
      </c>
      <c r="T57" s="47">
        <f t="shared" ca="1" si="8"/>
        <v>0</v>
      </c>
      <c r="U57" s="47">
        <f t="shared" si="7"/>
        <v>540</v>
      </c>
    </row>
    <row r="58" spans="1:21" ht="22.2" customHeight="1" x14ac:dyDescent="0.2">
      <c r="A58" s="49" t="str">
        <f ca="1">入力用!A59</f>
        <v/>
      </c>
      <c r="B58" s="49" t="str">
        <f ca="1">IF(入力用!C59=0,"",入力用!C59)</f>
        <v/>
      </c>
      <c r="C58" s="49" t="str">
        <f ca="1">IF(入力用!B59=0,"",入力用!B59)</f>
        <v/>
      </c>
      <c r="D58" s="49" t="str">
        <f ca="1">IF(入力用!B59=0,"",入力用!B$2)</f>
        <v/>
      </c>
      <c r="E58" s="49" t="str">
        <f ca="1">IF(入力用!B59=0,"",入力用!G59)</f>
        <v/>
      </c>
      <c r="F58" s="50"/>
      <c r="G58" s="50"/>
      <c r="H58" s="50"/>
      <c r="I58" s="49" t="str">
        <f ca="1">IF(入力用!B59=0,"",SUM(F58:H58))</f>
        <v/>
      </c>
      <c r="J58" s="49" t="str">
        <f ca="1">IF(入力用!B59=0,"",入力用!H59)</f>
        <v/>
      </c>
      <c r="K58" s="72"/>
      <c r="L58" s="47" t="str">
        <f ca="1">IF(入力用!B59=0,"",入力用!I59)</f>
        <v/>
      </c>
      <c r="M58" s="47">
        <f t="shared" ca="1" si="8"/>
        <v>0</v>
      </c>
      <c r="N58" s="47">
        <f t="shared" ca="1" si="8"/>
        <v>0</v>
      </c>
      <c r="O58" s="47">
        <f t="shared" ca="1" si="8"/>
        <v>0</v>
      </c>
      <c r="P58" s="47">
        <f t="shared" ca="1" si="8"/>
        <v>0</v>
      </c>
      <c r="Q58" s="47">
        <f t="shared" ca="1" si="8"/>
        <v>0</v>
      </c>
      <c r="R58" s="47">
        <f t="shared" ca="1" si="8"/>
        <v>0</v>
      </c>
      <c r="S58" s="47">
        <f t="shared" ca="1" si="8"/>
        <v>0</v>
      </c>
      <c r="T58" s="47">
        <f t="shared" ref="M58:T90" ca="1" si="9">IF($L58=T$2,$I58,0)</f>
        <v>0</v>
      </c>
      <c r="U58" s="47">
        <f t="shared" si="7"/>
        <v>550</v>
      </c>
    </row>
    <row r="59" spans="1:21" ht="22.2" customHeight="1" x14ac:dyDescent="0.2">
      <c r="A59" s="49" t="str">
        <f ca="1">入力用!A60</f>
        <v/>
      </c>
      <c r="B59" s="49" t="str">
        <f ca="1">IF(入力用!C60=0,"",入力用!C60)</f>
        <v/>
      </c>
      <c r="C59" s="49" t="str">
        <f ca="1">IF(入力用!B60=0,"",入力用!B60)</f>
        <v/>
      </c>
      <c r="D59" s="49" t="str">
        <f ca="1">IF(入力用!B60=0,"",入力用!B$2)</f>
        <v/>
      </c>
      <c r="E59" s="49" t="str">
        <f ca="1">IF(入力用!B60=0,"",入力用!G60)</f>
        <v/>
      </c>
      <c r="F59" s="50"/>
      <c r="G59" s="50"/>
      <c r="H59" s="50"/>
      <c r="I59" s="49" t="str">
        <f ca="1">IF(入力用!B60=0,"",SUM(F59:H59))</f>
        <v/>
      </c>
      <c r="J59" s="49" t="str">
        <f ca="1">IF(入力用!B60=0,"",入力用!H60)</f>
        <v/>
      </c>
      <c r="K59" s="72"/>
      <c r="L59" s="47" t="str">
        <f ca="1">IF(入力用!B60=0,"",入力用!I60)</f>
        <v/>
      </c>
      <c r="M59" s="47">
        <f t="shared" ca="1" si="9"/>
        <v>0</v>
      </c>
      <c r="N59" s="47">
        <f t="shared" ca="1" si="9"/>
        <v>0</v>
      </c>
      <c r="O59" s="47">
        <f t="shared" ca="1" si="9"/>
        <v>0</v>
      </c>
      <c r="P59" s="47">
        <f t="shared" ca="1" si="9"/>
        <v>0</v>
      </c>
      <c r="Q59" s="47">
        <f t="shared" ca="1" si="9"/>
        <v>0</v>
      </c>
      <c r="R59" s="47">
        <f t="shared" ca="1" si="9"/>
        <v>0</v>
      </c>
      <c r="S59" s="47">
        <f t="shared" ca="1" si="9"/>
        <v>0</v>
      </c>
      <c r="T59" s="47">
        <f t="shared" ca="1" si="9"/>
        <v>0</v>
      </c>
      <c r="U59" s="47">
        <f t="shared" si="7"/>
        <v>560</v>
      </c>
    </row>
    <row r="60" spans="1:21" ht="22.2" customHeight="1" x14ac:dyDescent="0.2">
      <c r="A60" s="49" t="str">
        <f ca="1">入力用!A61</f>
        <v/>
      </c>
      <c r="B60" s="49" t="str">
        <f ca="1">IF(入力用!C61=0,"",入力用!C61)</f>
        <v/>
      </c>
      <c r="C60" s="49" t="str">
        <f ca="1">IF(入力用!B61=0,"",入力用!B61)</f>
        <v/>
      </c>
      <c r="D60" s="49" t="str">
        <f ca="1">IF(入力用!B61=0,"",入力用!B$2)</f>
        <v/>
      </c>
      <c r="E60" s="49" t="str">
        <f ca="1">IF(入力用!B61=0,"",入力用!G61)</f>
        <v/>
      </c>
      <c r="F60" s="50"/>
      <c r="G60" s="50"/>
      <c r="H60" s="50"/>
      <c r="I60" s="49" t="str">
        <f ca="1">IF(入力用!B61=0,"",SUM(F60:H60))</f>
        <v/>
      </c>
      <c r="J60" s="49" t="str">
        <f ca="1">IF(入力用!B61=0,"",入力用!H61)</f>
        <v/>
      </c>
      <c r="K60" s="72"/>
      <c r="L60" s="47" t="str">
        <f ca="1">IF(入力用!B61=0,"",入力用!I61)</f>
        <v/>
      </c>
      <c r="M60" s="47">
        <f t="shared" ca="1" si="9"/>
        <v>0</v>
      </c>
      <c r="N60" s="47">
        <f t="shared" ca="1" si="9"/>
        <v>0</v>
      </c>
      <c r="O60" s="47">
        <f t="shared" ca="1" si="9"/>
        <v>0</v>
      </c>
      <c r="P60" s="47">
        <f t="shared" ca="1" si="9"/>
        <v>0</v>
      </c>
      <c r="Q60" s="47">
        <f t="shared" ca="1" si="9"/>
        <v>0</v>
      </c>
      <c r="R60" s="47">
        <f t="shared" ca="1" si="9"/>
        <v>0</v>
      </c>
      <c r="S60" s="47">
        <f t="shared" ca="1" si="9"/>
        <v>0</v>
      </c>
      <c r="T60" s="47">
        <f t="shared" ca="1" si="9"/>
        <v>0</v>
      </c>
      <c r="U60" s="47">
        <f t="shared" si="7"/>
        <v>570</v>
      </c>
    </row>
    <row r="61" spans="1:21" ht="22.2" customHeight="1" x14ac:dyDescent="0.2">
      <c r="A61" s="49" t="str">
        <f ca="1">入力用!A62</f>
        <v/>
      </c>
      <c r="B61" s="49" t="str">
        <f ca="1">IF(入力用!C62=0,"",入力用!C62)</f>
        <v/>
      </c>
      <c r="C61" s="49" t="str">
        <f ca="1">IF(入力用!B62=0,"",入力用!B62)</f>
        <v/>
      </c>
      <c r="D61" s="49" t="str">
        <f ca="1">IF(入力用!B62=0,"",入力用!B$2)</f>
        <v/>
      </c>
      <c r="E61" s="49" t="str">
        <f ca="1">IF(入力用!B62=0,"",入力用!G62)</f>
        <v/>
      </c>
      <c r="F61" s="50"/>
      <c r="G61" s="50"/>
      <c r="H61" s="50"/>
      <c r="I61" s="49" t="str">
        <f ca="1">IF(入力用!B62=0,"",SUM(F61:H61))</f>
        <v/>
      </c>
      <c r="J61" s="49" t="str">
        <f ca="1">IF(入力用!B62=0,"",入力用!H62)</f>
        <v/>
      </c>
      <c r="K61" s="72"/>
      <c r="L61" s="47" t="str">
        <f ca="1">IF(入力用!B62=0,"",入力用!I62)</f>
        <v/>
      </c>
      <c r="M61" s="47">
        <f t="shared" ca="1" si="9"/>
        <v>0</v>
      </c>
      <c r="N61" s="47">
        <f t="shared" ca="1" si="9"/>
        <v>0</v>
      </c>
      <c r="O61" s="47">
        <f t="shared" ca="1" si="9"/>
        <v>0</v>
      </c>
      <c r="P61" s="47">
        <f t="shared" ca="1" si="9"/>
        <v>0</v>
      </c>
      <c r="Q61" s="47">
        <f t="shared" ca="1" si="9"/>
        <v>0</v>
      </c>
      <c r="R61" s="47">
        <f t="shared" ca="1" si="9"/>
        <v>0</v>
      </c>
      <c r="S61" s="47">
        <f t="shared" ca="1" si="9"/>
        <v>0</v>
      </c>
      <c r="T61" s="47">
        <f t="shared" ca="1" si="9"/>
        <v>0</v>
      </c>
      <c r="U61" s="47">
        <f t="shared" si="7"/>
        <v>580</v>
      </c>
    </row>
    <row r="62" spans="1:21" ht="22.2" customHeight="1" x14ac:dyDescent="0.2">
      <c r="A62" s="49" t="str">
        <f ca="1">入力用!A63</f>
        <v/>
      </c>
      <c r="B62" s="49" t="str">
        <f ca="1">IF(入力用!C63=0,"",入力用!C63)</f>
        <v/>
      </c>
      <c r="C62" s="49" t="str">
        <f ca="1">IF(入力用!B63=0,"",入力用!B63)</f>
        <v/>
      </c>
      <c r="D62" s="49" t="str">
        <f ca="1">IF(入力用!B63=0,"",入力用!B$2)</f>
        <v/>
      </c>
      <c r="E62" s="49" t="str">
        <f ca="1">IF(入力用!B63=0,"",入力用!G63)</f>
        <v/>
      </c>
      <c r="F62" s="50"/>
      <c r="G62" s="50"/>
      <c r="H62" s="50"/>
      <c r="I62" s="49" t="str">
        <f ca="1">IF(入力用!B63=0,"",SUM(F62:H62))</f>
        <v/>
      </c>
      <c r="J62" s="49" t="str">
        <f ca="1">IF(入力用!B63=0,"",入力用!H63)</f>
        <v/>
      </c>
      <c r="K62" s="72"/>
      <c r="L62" s="47" t="str">
        <f ca="1">IF(入力用!B63=0,"",入力用!I63)</f>
        <v/>
      </c>
      <c r="M62" s="47">
        <f t="shared" ca="1" si="9"/>
        <v>0</v>
      </c>
      <c r="N62" s="47">
        <f t="shared" ca="1" si="9"/>
        <v>0</v>
      </c>
      <c r="O62" s="47">
        <f t="shared" ca="1" si="9"/>
        <v>0</v>
      </c>
      <c r="P62" s="47">
        <f t="shared" ca="1" si="9"/>
        <v>0</v>
      </c>
      <c r="Q62" s="47">
        <f t="shared" ca="1" si="9"/>
        <v>0</v>
      </c>
      <c r="R62" s="47">
        <f t="shared" ca="1" si="9"/>
        <v>0</v>
      </c>
      <c r="S62" s="47">
        <f t="shared" ca="1" si="9"/>
        <v>0</v>
      </c>
      <c r="T62" s="47">
        <f t="shared" ca="1" si="9"/>
        <v>0</v>
      </c>
      <c r="U62" s="47">
        <f t="shared" si="7"/>
        <v>590</v>
      </c>
    </row>
    <row r="63" spans="1:21" ht="22.2" customHeight="1" x14ac:dyDescent="0.2">
      <c r="A63" s="49" t="str">
        <f ca="1">入力用!A64</f>
        <v/>
      </c>
      <c r="B63" s="49" t="str">
        <f ca="1">IF(入力用!C64=0,"",入力用!C64)</f>
        <v/>
      </c>
      <c r="C63" s="49" t="str">
        <f ca="1">IF(入力用!B64=0,"",入力用!B64)</f>
        <v/>
      </c>
      <c r="D63" s="49" t="str">
        <f ca="1">IF(入力用!B64=0,"",入力用!B$2)</f>
        <v/>
      </c>
      <c r="E63" s="49" t="str">
        <f ca="1">IF(入力用!B64=0,"",入力用!G64)</f>
        <v/>
      </c>
      <c r="F63" s="50"/>
      <c r="G63" s="50"/>
      <c r="H63" s="50"/>
      <c r="I63" s="49" t="str">
        <f ca="1">IF(入力用!B64=0,"",SUM(F63:H63))</f>
        <v/>
      </c>
      <c r="J63" s="49" t="str">
        <f ca="1">IF(入力用!B64=0,"",入力用!H64)</f>
        <v/>
      </c>
      <c r="K63" s="72"/>
      <c r="L63" s="47" t="str">
        <f ca="1">IF(入力用!B64=0,"",入力用!I64)</f>
        <v/>
      </c>
      <c r="M63" s="47">
        <f t="shared" ca="1" si="9"/>
        <v>0</v>
      </c>
      <c r="N63" s="47">
        <f t="shared" ca="1" si="9"/>
        <v>0</v>
      </c>
      <c r="O63" s="47">
        <f t="shared" ca="1" si="9"/>
        <v>0</v>
      </c>
      <c r="P63" s="47">
        <f t="shared" ca="1" si="9"/>
        <v>0</v>
      </c>
      <c r="Q63" s="47">
        <f t="shared" ca="1" si="9"/>
        <v>0</v>
      </c>
      <c r="R63" s="47">
        <f t="shared" ca="1" si="9"/>
        <v>0</v>
      </c>
      <c r="S63" s="47">
        <f t="shared" ca="1" si="9"/>
        <v>0</v>
      </c>
      <c r="T63" s="47">
        <f t="shared" ca="1" si="9"/>
        <v>0</v>
      </c>
      <c r="U63" s="47">
        <f t="shared" si="7"/>
        <v>600</v>
      </c>
    </row>
    <row r="64" spans="1:21" ht="22.2" customHeight="1" x14ac:dyDescent="0.2">
      <c r="A64" s="49" t="str">
        <f ca="1">入力用!A65</f>
        <v/>
      </c>
      <c r="B64" s="49" t="str">
        <f ca="1">IF(入力用!C65=0,"",入力用!C65)</f>
        <v/>
      </c>
      <c r="C64" s="49" t="str">
        <f ca="1">IF(入力用!B65=0,"",入力用!B65)</f>
        <v/>
      </c>
      <c r="D64" s="49" t="str">
        <f ca="1">IF(入力用!B65=0,"",入力用!B$2)</f>
        <v/>
      </c>
      <c r="E64" s="49" t="str">
        <f ca="1">IF(入力用!B65=0,"",入力用!G65)</f>
        <v/>
      </c>
      <c r="F64" s="50"/>
      <c r="G64" s="50"/>
      <c r="H64" s="50"/>
      <c r="I64" s="49" t="str">
        <f ca="1">IF(入力用!B65=0,"",SUM(F64:H64))</f>
        <v/>
      </c>
      <c r="J64" s="49" t="str">
        <f ca="1">IF(入力用!B65=0,"",入力用!H65)</f>
        <v/>
      </c>
      <c r="K64" s="72"/>
      <c r="L64" s="47" t="str">
        <f ca="1">IF(入力用!B65=0,"",入力用!I65)</f>
        <v/>
      </c>
      <c r="M64" s="47">
        <f t="shared" ca="1" si="9"/>
        <v>0</v>
      </c>
      <c r="N64" s="47">
        <f t="shared" ca="1" si="9"/>
        <v>0</v>
      </c>
      <c r="O64" s="47">
        <f t="shared" ca="1" si="9"/>
        <v>0</v>
      </c>
      <c r="P64" s="47">
        <f t="shared" ca="1" si="9"/>
        <v>0</v>
      </c>
      <c r="Q64" s="47">
        <f t="shared" ca="1" si="9"/>
        <v>0</v>
      </c>
      <c r="R64" s="47">
        <f t="shared" ca="1" si="9"/>
        <v>0</v>
      </c>
      <c r="S64" s="47">
        <f t="shared" ca="1" si="9"/>
        <v>0</v>
      </c>
      <c r="T64" s="47">
        <f t="shared" ca="1" si="9"/>
        <v>0</v>
      </c>
      <c r="U64" s="47">
        <f t="shared" si="7"/>
        <v>610</v>
      </c>
    </row>
    <row r="65" spans="1:21" ht="22.2" customHeight="1" x14ac:dyDescent="0.2">
      <c r="A65" s="49" t="str">
        <f ca="1">入力用!A66</f>
        <v/>
      </c>
      <c r="B65" s="49" t="str">
        <f ca="1">IF(入力用!C66=0,"",入力用!C66)</f>
        <v/>
      </c>
      <c r="C65" s="49" t="str">
        <f ca="1">IF(入力用!B66=0,"",入力用!B66)</f>
        <v/>
      </c>
      <c r="D65" s="49" t="str">
        <f ca="1">IF(入力用!B66=0,"",入力用!B$2)</f>
        <v/>
      </c>
      <c r="E65" s="49" t="str">
        <f ca="1">IF(入力用!B66=0,"",入力用!G66)</f>
        <v/>
      </c>
      <c r="F65" s="50"/>
      <c r="G65" s="50"/>
      <c r="H65" s="50"/>
      <c r="I65" s="49" t="str">
        <f ca="1">IF(入力用!B66=0,"",SUM(F65:H65))</f>
        <v/>
      </c>
      <c r="J65" s="49" t="str">
        <f ca="1">IF(入力用!B66=0,"",入力用!H66)</f>
        <v/>
      </c>
      <c r="K65" s="72"/>
      <c r="L65" s="47" t="str">
        <f ca="1">IF(入力用!B66=0,"",入力用!I66)</f>
        <v/>
      </c>
      <c r="M65" s="47">
        <f t="shared" ca="1" si="9"/>
        <v>0</v>
      </c>
      <c r="N65" s="47">
        <f t="shared" ca="1" si="9"/>
        <v>0</v>
      </c>
      <c r="O65" s="47">
        <f t="shared" ca="1" si="9"/>
        <v>0</v>
      </c>
      <c r="P65" s="47">
        <f t="shared" ca="1" si="9"/>
        <v>0</v>
      </c>
      <c r="Q65" s="47">
        <f t="shared" ca="1" si="9"/>
        <v>0</v>
      </c>
      <c r="R65" s="47">
        <f t="shared" ca="1" si="9"/>
        <v>0</v>
      </c>
      <c r="S65" s="47">
        <f t="shared" ca="1" si="9"/>
        <v>0</v>
      </c>
      <c r="T65" s="47">
        <f t="shared" ca="1" si="9"/>
        <v>0</v>
      </c>
      <c r="U65" s="47">
        <f t="shared" si="7"/>
        <v>620</v>
      </c>
    </row>
    <row r="66" spans="1:21" ht="22.2" customHeight="1" x14ac:dyDescent="0.2">
      <c r="A66" s="49" t="str">
        <f ca="1">入力用!A67</f>
        <v/>
      </c>
      <c r="B66" s="49" t="str">
        <f ca="1">IF(入力用!C67=0,"",入力用!C67)</f>
        <v/>
      </c>
      <c r="C66" s="49" t="str">
        <f ca="1">IF(入力用!B67=0,"",入力用!B67)</f>
        <v/>
      </c>
      <c r="D66" s="49" t="str">
        <f ca="1">IF(入力用!B67=0,"",入力用!B$2)</f>
        <v/>
      </c>
      <c r="E66" s="49" t="str">
        <f ca="1">IF(入力用!B67=0,"",入力用!G67)</f>
        <v/>
      </c>
      <c r="F66" s="50"/>
      <c r="G66" s="50"/>
      <c r="H66" s="50"/>
      <c r="I66" s="49" t="str">
        <f ca="1">IF(入力用!B67=0,"",SUM(F66:H66))</f>
        <v/>
      </c>
      <c r="J66" s="49" t="str">
        <f ca="1">IF(入力用!B67=0,"",入力用!H67)</f>
        <v/>
      </c>
      <c r="K66" s="72"/>
      <c r="L66" s="47" t="str">
        <f ca="1">IF(入力用!B67=0,"",入力用!I67)</f>
        <v/>
      </c>
      <c r="M66" s="47">
        <f t="shared" ca="1" si="9"/>
        <v>0</v>
      </c>
      <c r="N66" s="47">
        <f t="shared" ca="1" si="9"/>
        <v>0</v>
      </c>
      <c r="O66" s="47">
        <f t="shared" ca="1" si="9"/>
        <v>0</v>
      </c>
      <c r="P66" s="47">
        <f t="shared" ca="1" si="9"/>
        <v>0</v>
      </c>
      <c r="Q66" s="47">
        <f t="shared" ca="1" si="9"/>
        <v>0</v>
      </c>
      <c r="R66" s="47">
        <f t="shared" ca="1" si="9"/>
        <v>0</v>
      </c>
      <c r="S66" s="47">
        <f t="shared" ca="1" si="9"/>
        <v>0</v>
      </c>
      <c r="T66" s="47">
        <f t="shared" ca="1" si="9"/>
        <v>0</v>
      </c>
      <c r="U66" s="47">
        <f t="shared" si="7"/>
        <v>630</v>
      </c>
    </row>
    <row r="67" spans="1:21" ht="22.2" customHeight="1" x14ac:dyDescent="0.2">
      <c r="A67" s="49" t="str">
        <f ca="1">入力用!A68</f>
        <v/>
      </c>
      <c r="B67" s="49" t="str">
        <f ca="1">IF(入力用!C68=0,"",入力用!C68)</f>
        <v/>
      </c>
      <c r="C67" s="49" t="str">
        <f ca="1">IF(入力用!B68=0,"",入力用!B68)</f>
        <v/>
      </c>
      <c r="D67" s="49" t="str">
        <f ca="1">IF(入力用!B68=0,"",入力用!B$2)</f>
        <v/>
      </c>
      <c r="E67" s="49" t="str">
        <f ca="1">IF(入力用!B68=0,"",入力用!G68)</f>
        <v/>
      </c>
      <c r="F67" s="50"/>
      <c r="G67" s="50"/>
      <c r="H67" s="50"/>
      <c r="I67" s="49" t="str">
        <f ca="1">IF(入力用!B68=0,"",SUM(F67:H67))</f>
        <v/>
      </c>
      <c r="J67" s="49" t="str">
        <f ca="1">IF(入力用!B68=0,"",入力用!H68)</f>
        <v/>
      </c>
      <c r="K67" s="72"/>
      <c r="L67" s="47" t="str">
        <f ca="1">IF(入力用!B68=0,"",入力用!I68)</f>
        <v/>
      </c>
      <c r="M67" s="47">
        <f t="shared" ca="1" si="9"/>
        <v>0</v>
      </c>
      <c r="N67" s="47">
        <f t="shared" ca="1" si="9"/>
        <v>0</v>
      </c>
      <c r="O67" s="47">
        <f t="shared" ca="1" si="9"/>
        <v>0</v>
      </c>
      <c r="P67" s="47">
        <f t="shared" ca="1" si="9"/>
        <v>0</v>
      </c>
      <c r="Q67" s="47">
        <f t="shared" ca="1" si="9"/>
        <v>0</v>
      </c>
      <c r="R67" s="47">
        <f t="shared" ca="1" si="9"/>
        <v>0</v>
      </c>
      <c r="S67" s="47">
        <f t="shared" ca="1" si="9"/>
        <v>0</v>
      </c>
      <c r="T67" s="47">
        <f t="shared" ca="1" si="9"/>
        <v>0</v>
      </c>
      <c r="U67" s="47">
        <f t="shared" si="7"/>
        <v>640</v>
      </c>
    </row>
    <row r="68" spans="1:21" ht="22.2" customHeight="1" x14ac:dyDescent="0.2">
      <c r="A68" s="49" t="str">
        <f ca="1">入力用!A69</f>
        <v/>
      </c>
      <c r="B68" s="49" t="str">
        <f ca="1">IF(入力用!C69=0,"",入力用!C69)</f>
        <v/>
      </c>
      <c r="C68" s="49" t="str">
        <f ca="1">IF(入力用!B69=0,"",入力用!B69)</f>
        <v/>
      </c>
      <c r="D68" s="49" t="str">
        <f ca="1">IF(入力用!B69=0,"",入力用!B$2)</f>
        <v/>
      </c>
      <c r="E68" s="49" t="str">
        <f ca="1">IF(入力用!B69=0,"",入力用!G69)</f>
        <v/>
      </c>
      <c r="F68" s="50"/>
      <c r="G68" s="50"/>
      <c r="H68" s="50"/>
      <c r="I68" s="49" t="str">
        <f ca="1">IF(入力用!B69=0,"",SUM(F68:H68))</f>
        <v/>
      </c>
      <c r="J68" s="49" t="str">
        <f ca="1">IF(入力用!B69=0,"",入力用!H69)</f>
        <v/>
      </c>
      <c r="K68" s="72"/>
      <c r="L68" s="47" t="str">
        <f ca="1">IF(入力用!B69=0,"",入力用!I69)</f>
        <v/>
      </c>
      <c r="M68" s="47">
        <f t="shared" ca="1" si="9"/>
        <v>0</v>
      </c>
      <c r="N68" s="47">
        <f t="shared" ca="1" si="9"/>
        <v>0</v>
      </c>
      <c r="O68" s="47">
        <f t="shared" ca="1" si="9"/>
        <v>0</v>
      </c>
      <c r="P68" s="47">
        <f t="shared" ca="1" si="9"/>
        <v>0</v>
      </c>
      <c r="Q68" s="47">
        <f t="shared" ca="1" si="9"/>
        <v>0</v>
      </c>
      <c r="R68" s="47">
        <f t="shared" ca="1" si="9"/>
        <v>0</v>
      </c>
      <c r="S68" s="47">
        <f t="shared" ca="1" si="9"/>
        <v>0</v>
      </c>
      <c r="T68" s="47">
        <f t="shared" ca="1" si="9"/>
        <v>0</v>
      </c>
      <c r="U68" s="47">
        <f t="shared" si="7"/>
        <v>650</v>
      </c>
    </row>
    <row r="69" spans="1:21" ht="22.2" customHeight="1" x14ac:dyDescent="0.2">
      <c r="A69" s="49" t="str">
        <f ca="1">入力用!A70</f>
        <v/>
      </c>
      <c r="B69" s="49" t="str">
        <f ca="1">IF(入力用!C70=0,"",入力用!C70)</f>
        <v/>
      </c>
      <c r="C69" s="49" t="str">
        <f ca="1">IF(入力用!B70=0,"",入力用!B70)</f>
        <v/>
      </c>
      <c r="D69" s="49" t="str">
        <f ca="1">IF(入力用!B70=0,"",入力用!B$2)</f>
        <v/>
      </c>
      <c r="E69" s="49" t="str">
        <f ca="1">IF(入力用!B70=0,"",入力用!G70)</f>
        <v/>
      </c>
      <c r="F69" s="50"/>
      <c r="G69" s="50"/>
      <c r="H69" s="50"/>
      <c r="I69" s="49" t="str">
        <f ca="1">IF(入力用!B70=0,"",SUM(F69:H69))</f>
        <v/>
      </c>
      <c r="J69" s="49" t="str">
        <f ca="1">IF(入力用!B70=0,"",入力用!H70)</f>
        <v/>
      </c>
      <c r="K69" s="72"/>
      <c r="L69" s="47" t="str">
        <f ca="1">IF(入力用!B70=0,"",入力用!I70)</f>
        <v/>
      </c>
      <c r="M69" s="47">
        <f t="shared" ca="1" si="9"/>
        <v>0</v>
      </c>
      <c r="N69" s="47">
        <f t="shared" ca="1" si="9"/>
        <v>0</v>
      </c>
      <c r="O69" s="47">
        <f t="shared" ca="1" si="9"/>
        <v>0</v>
      </c>
      <c r="P69" s="47">
        <f t="shared" ca="1" si="9"/>
        <v>0</v>
      </c>
      <c r="Q69" s="47">
        <f t="shared" ca="1" si="9"/>
        <v>0</v>
      </c>
      <c r="R69" s="47">
        <f t="shared" ca="1" si="9"/>
        <v>0</v>
      </c>
      <c r="S69" s="47">
        <f t="shared" ca="1" si="9"/>
        <v>0</v>
      </c>
      <c r="T69" s="47">
        <f t="shared" ca="1" si="9"/>
        <v>0</v>
      </c>
      <c r="U69" s="47">
        <f t="shared" si="7"/>
        <v>660</v>
      </c>
    </row>
    <row r="70" spans="1:21" ht="22.2" customHeight="1" x14ac:dyDescent="0.2">
      <c r="A70" s="49" t="str">
        <f ca="1">入力用!A71</f>
        <v/>
      </c>
      <c r="B70" s="49" t="str">
        <f ca="1">IF(入力用!C71=0,"",入力用!C71)</f>
        <v/>
      </c>
      <c r="C70" s="49" t="str">
        <f ca="1">IF(入力用!B71=0,"",入力用!B71)</f>
        <v/>
      </c>
      <c r="D70" s="49" t="str">
        <f ca="1">IF(入力用!B71=0,"",入力用!B$2)</f>
        <v/>
      </c>
      <c r="E70" s="49" t="str">
        <f ca="1">IF(入力用!B71=0,"",入力用!G71)</f>
        <v/>
      </c>
      <c r="F70" s="50"/>
      <c r="G70" s="50"/>
      <c r="H70" s="50"/>
      <c r="I70" s="49" t="str">
        <f ca="1">IF(入力用!B71=0,"",SUM(F70:H70))</f>
        <v/>
      </c>
      <c r="J70" s="49" t="str">
        <f ca="1">IF(入力用!B71=0,"",入力用!H71)</f>
        <v/>
      </c>
      <c r="K70" s="72"/>
      <c r="L70" s="47" t="str">
        <f ca="1">IF(入力用!B71=0,"",入力用!I71)</f>
        <v/>
      </c>
      <c r="M70" s="47">
        <f t="shared" ca="1" si="9"/>
        <v>0</v>
      </c>
      <c r="N70" s="47">
        <f t="shared" ca="1" si="9"/>
        <v>0</v>
      </c>
      <c r="O70" s="47">
        <f t="shared" ca="1" si="9"/>
        <v>0</v>
      </c>
      <c r="P70" s="47">
        <f t="shared" ca="1" si="9"/>
        <v>0</v>
      </c>
      <c r="Q70" s="47">
        <f t="shared" ca="1" si="9"/>
        <v>0</v>
      </c>
      <c r="R70" s="47">
        <f t="shared" ca="1" si="9"/>
        <v>0</v>
      </c>
      <c r="S70" s="47">
        <f t="shared" ca="1" si="9"/>
        <v>0</v>
      </c>
      <c r="T70" s="47">
        <f t="shared" ca="1" si="9"/>
        <v>0</v>
      </c>
      <c r="U70" s="47">
        <f t="shared" si="7"/>
        <v>670</v>
      </c>
    </row>
    <row r="71" spans="1:21" ht="22.2" customHeight="1" x14ac:dyDescent="0.2">
      <c r="A71" s="49" t="str">
        <f ca="1">入力用!A72</f>
        <v/>
      </c>
      <c r="B71" s="49" t="str">
        <f ca="1">IF(入力用!C72=0,"",入力用!C72)</f>
        <v/>
      </c>
      <c r="C71" s="49" t="str">
        <f ca="1">IF(入力用!B72=0,"",入力用!B72)</f>
        <v/>
      </c>
      <c r="D71" s="49" t="str">
        <f ca="1">IF(入力用!B72=0,"",入力用!B$2)</f>
        <v/>
      </c>
      <c r="E71" s="49" t="str">
        <f ca="1">IF(入力用!B72=0,"",入力用!G72)</f>
        <v/>
      </c>
      <c r="F71" s="50"/>
      <c r="G71" s="50"/>
      <c r="H71" s="50"/>
      <c r="I71" s="49" t="str">
        <f ca="1">IF(入力用!B72=0,"",SUM(F71:H71))</f>
        <v/>
      </c>
      <c r="J71" s="49" t="str">
        <f ca="1">IF(入力用!B72=0,"",入力用!H72)</f>
        <v/>
      </c>
      <c r="K71" s="72"/>
      <c r="L71" s="47" t="str">
        <f ca="1">IF(入力用!B72=0,"",入力用!I72)</f>
        <v/>
      </c>
      <c r="M71" s="47">
        <f t="shared" ca="1" si="9"/>
        <v>0</v>
      </c>
      <c r="N71" s="47">
        <f t="shared" ca="1" si="9"/>
        <v>0</v>
      </c>
      <c r="O71" s="47">
        <f t="shared" ca="1" si="9"/>
        <v>0</v>
      </c>
      <c r="P71" s="47">
        <f t="shared" ca="1" si="9"/>
        <v>0</v>
      </c>
      <c r="Q71" s="47">
        <f t="shared" ca="1" si="9"/>
        <v>0</v>
      </c>
      <c r="R71" s="47">
        <f t="shared" ca="1" si="9"/>
        <v>0</v>
      </c>
      <c r="S71" s="47">
        <f t="shared" ca="1" si="9"/>
        <v>0</v>
      </c>
      <c r="T71" s="47">
        <f t="shared" ca="1" si="9"/>
        <v>0</v>
      </c>
      <c r="U71" s="47">
        <f t="shared" si="7"/>
        <v>680</v>
      </c>
    </row>
    <row r="72" spans="1:21" ht="22.2" customHeight="1" x14ac:dyDescent="0.2">
      <c r="A72" s="49" t="str">
        <f ca="1">入力用!A73</f>
        <v/>
      </c>
      <c r="B72" s="49" t="str">
        <f ca="1">IF(入力用!C73=0,"",入力用!C73)</f>
        <v/>
      </c>
      <c r="C72" s="49" t="str">
        <f ca="1">IF(入力用!B73=0,"",入力用!B73)</f>
        <v/>
      </c>
      <c r="D72" s="49" t="str">
        <f ca="1">IF(入力用!B73=0,"",入力用!B$2)</f>
        <v/>
      </c>
      <c r="E72" s="49" t="str">
        <f ca="1">IF(入力用!B73=0,"",入力用!G73)</f>
        <v/>
      </c>
      <c r="F72" s="50"/>
      <c r="G72" s="50"/>
      <c r="H72" s="50"/>
      <c r="I72" s="49" t="str">
        <f ca="1">IF(入力用!B73=0,"",SUM(F72:H72))</f>
        <v/>
      </c>
      <c r="J72" s="49" t="str">
        <f ca="1">IF(入力用!B73=0,"",入力用!H73)</f>
        <v/>
      </c>
      <c r="K72" s="72"/>
      <c r="L72" s="47" t="str">
        <f ca="1">IF(入力用!B73=0,"",入力用!I73)</f>
        <v/>
      </c>
      <c r="M72" s="47">
        <f t="shared" ca="1" si="9"/>
        <v>0</v>
      </c>
      <c r="N72" s="47">
        <f t="shared" ca="1" si="9"/>
        <v>0</v>
      </c>
      <c r="O72" s="47">
        <f t="shared" ca="1" si="9"/>
        <v>0</v>
      </c>
      <c r="P72" s="47">
        <f t="shared" ca="1" si="9"/>
        <v>0</v>
      </c>
      <c r="Q72" s="47">
        <f t="shared" ca="1" si="9"/>
        <v>0</v>
      </c>
      <c r="R72" s="47">
        <f t="shared" ca="1" si="9"/>
        <v>0</v>
      </c>
      <c r="S72" s="47">
        <f t="shared" ca="1" si="9"/>
        <v>0</v>
      </c>
      <c r="T72" s="47">
        <f t="shared" ca="1" si="9"/>
        <v>0</v>
      </c>
      <c r="U72" s="47">
        <f t="shared" si="7"/>
        <v>690</v>
      </c>
    </row>
    <row r="73" spans="1:21" ht="22.2" customHeight="1" x14ac:dyDescent="0.2">
      <c r="A73" s="49" t="str">
        <f ca="1">入力用!A74</f>
        <v/>
      </c>
      <c r="B73" s="49" t="str">
        <f ca="1">IF(入力用!C74=0,"",入力用!C74)</f>
        <v/>
      </c>
      <c r="C73" s="49" t="str">
        <f ca="1">IF(入力用!B74=0,"",入力用!B74)</f>
        <v/>
      </c>
      <c r="D73" s="49" t="str">
        <f ca="1">IF(入力用!B74=0,"",入力用!B$2)</f>
        <v/>
      </c>
      <c r="E73" s="49" t="str">
        <f ca="1">IF(入力用!B74=0,"",入力用!G74)</f>
        <v/>
      </c>
      <c r="F73" s="50"/>
      <c r="G73" s="50"/>
      <c r="H73" s="50"/>
      <c r="I73" s="49" t="str">
        <f ca="1">IF(入力用!B74=0,"",SUM(F73:H73))</f>
        <v/>
      </c>
      <c r="J73" s="49" t="str">
        <f ca="1">IF(入力用!B74=0,"",入力用!H74)</f>
        <v/>
      </c>
      <c r="K73" s="72"/>
      <c r="L73" s="47" t="str">
        <f ca="1">IF(入力用!B74=0,"",入力用!I74)</f>
        <v/>
      </c>
      <c r="M73" s="47">
        <f t="shared" ca="1" si="9"/>
        <v>0</v>
      </c>
      <c r="N73" s="47">
        <f t="shared" ca="1" si="9"/>
        <v>0</v>
      </c>
      <c r="O73" s="47">
        <f t="shared" ca="1" si="9"/>
        <v>0</v>
      </c>
      <c r="P73" s="47">
        <f t="shared" ca="1" si="9"/>
        <v>0</v>
      </c>
      <c r="Q73" s="47">
        <f t="shared" ca="1" si="9"/>
        <v>0</v>
      </c>
      <c r="R73" s="47">
        <f t="shared" ca="1" si="9"/>
        <v>0</v>
      </c>
      <c r="S73" s="47">
        <f t="shared" ca="1" si="9"/>
        <v>0</v>
      </c>
      <c r="T73" s="47">
        <f t="shared" ca="1" si="9"/>
        <v>0</v>
      </c>
      <c r="U73" s="47">
        <f t="shared" si="7"/>
        <v>700</v>
      </c>
    </row>
    <row r="74" spans="1:21" ht="22.2" customHeight="1" x14ac:dyDescent="0.2">
      <c r="A74" s="49" t="str">
        <f ca="1">入力用!A75</f>
        <v/>
      </c>
      <c r="B74" s="49" t="str">
        <f ca="1">IF(入力用!C75=0,"",入力用!C75)</f>
        <v/>
      </c>
      <c r="C74" s="49" t="str">
        <f ca="1">IF(入力用!B75=0,"",入力用!B75)</f>
        <v/>
      </c>
      <c r="D74" s="49" t="str">
        <f ca="1">IF(入力用!B75=0,"",入力用!B$2)</f>
        <v/>
      </c>
      <c r="E74" s="49" t="str">
        <f ca="1">IF(入力用!B75=0,"",入力用!G75)</f>
        <v/>
      </c>
      <c r="F74" s="50"/>
      <c r="G74" s="50"/>
      <c r="H74" s="50"/>
      <c r="I74" s="49" t="str">
        <f ca="1">IF(入力用!B75=0,"",SUM(F74:H74))</f>
        <v/>
      </c>
      <c r="J74" s="49" t="str">
        <f ca="1">IF(入力用!B75=0,"",入力用!H75)</f>
        <v/>
      </c>
      <c r="K74" s="72"/>
      <c r="L74" s="47" t="str">
        <f ca="1">IF(入力用!B75=0,"",入力用!I75)</f>
        <v/>
      </c>
      <c r="M74" s="47">
        <f t="shared" ca="1" si="9"/>
        <v>0</v>
      </c>
      <c r="N74" s="47">
        <f t="shared" ca="1" si="9"/>
        <v>0</v>
      </c>
      <c r="O74" s="47">
        <f t="shared" ca="1" si="9"/>
        <v>0</v>
      </c>
      <c r="P74" s="47">
        <f t="shared" ca="1" si="9"/>
        <v>0</v>
      </c>
      <c r="Q74" s="47">
        <f t="shared" ca="1" si="9"/>
        <v>0</v>
      </c>
      <c r="R74" s="47">
        <f t="shared" ca="1" si="9"/>
        <v>0</v>
      </c>
      <c r="S74" s="47">
        <f t="shared" ca="1" si="9"/>
        <v>0</v>
      </c>
      <c r="T74" s="47">
        <f t="shared" ca="1" si="9"/>
        <v>0</v>
      </c>
      <c r="U74" s="47">
        <f t="shared" si="7"/>
        <v>710</v>
      </c>
    </row>
    <row r="75" spans="1:21" ht="22.2" customHeight="1" x14ac:dyDescent="0.2">
      <c r="A75" s="49" t="str">
        <f ca="1">入力用!A76</f>
        <v/>
      </c>
      <c r="B75" s="49" t="str">
        <f ca="1">IF(入力用!C76=0,"",入力用!C76)</f>
        <v/>
      </c>
      <c r="C75" s="49" t="str">
        <f ca="1">IF(入力用!B76=0,"",入力用!B76)</f>
        <v/>
      </c>
      <c r="D75" s="49" t="str">
        <f ca="1">IF(入力用!B76=0,"",入力用!B$2)</f>
        <v/>
      </c>
      <c r="E75" s="49" t="str">
        <f ca="1">IF(入力用!B76=0,"",入力用!G76)</f>
        <v/>
      </c>
      <c r="F75" s="50"/>
      <c r="G75" s="50"/>
      <c r="H75" s="50"/>
      <c r="I75" s="49" t="str">
        <f ca="1">IF(入力用!B76=0,"",SUM(F75:H75))</f>
        <v/>
      </c>
      <c r="J75" s="49" t="str">
        <f ca="1">IF(入力用!B76=0,"",入力用!H76)</f>
        <v/>
      </c>
      <c r="K75" s="72"/>
      <c r="L75" s="47" t="str">
        <f ca="1">IF(入力用!B76=0,"",入力用!I76)</f>
        <v/>
      </c>
      <c r="M75" s="47">
        <f t="shared" ca="1" si="9"/>
        <v>0</v>
      </c>
      <c r="N75" s="47">
        <f t="shared" ca="1" si="9"/>
        <v>0</v>
      </c>
      <c r="O75" s="47">
        <f t="shared" ca="1" si="9"/>
        <v>0</v>
      </c>
      <c r="P75" s="47">
        <f t="shared" ca="1" si="9"/>
        <v>0</v>
      </c>
      <c r="Q75" s="47">
        <f t="shared" ca="1" si="9"/>
        <v>0</v>
      </c>
      <c r="R75" s="47">
        <f t="shared" ca="1" si="9"/>
        <v>0</v>
      </c>
      <c r="S75" s="47">
        <f t="shared" ca="1" si="9"/>
        <v>0</v>
      </c>
      <c r="T75" s="47">
        <f t="shared" ca="1" si="9"/>
        <v>0</v>
      </c>
      <c r="U75" s="47">
        <f t="shared" si="7"/>
        <v>720</v>
      </c>
    </row>
    <row r="76" spans="1:21" ht="22.2" customHeight="1" x14ac:dyDescent="0.2">
      <c r="A76" s="49" t="str">
        <f ca="1">入力用!A77</f>
        <v/>
      </c>
      <c r="B76" s="49" t="str">
        <f ca="1">IF(入力用!C77=0,"",入力用!C77)</f>
        <v/>
      </c>
      <c r="C76" s="49" t="str">
        <f ca="1">IF(入力用!B77=0,"",入力用!B77)</f>
        <v/>
      </c>
      <c r="D76" s="49" t="str">
        <f ca="1">IF(入力用!B77=0,"",入力用!B$2)</f>
        <v/>
      </c>
      <c r="E76" s="49" t="str">
        <f ca="1">IF(入力用!B77=0,"",入力用!G77)</f>
        <v/>
      </c>
      <c r="F76" s="50"/>
      <c r="G76" s="50"/>
      <c r="H76" s="50"/>
      <c r="I76" s="49" t="str">
        <f ca="1">IF(入力用!B77=0,"",SUM(F76:H76))</f>
        <v/>
      </c>
      <c r="J76" s="49" t="str">
        <f ca="1">IF(入力用!B77=0,"",入力用!H77)</f>
        <v/>
      </c>
      <c r="K76" s="72"/>
      <c r="L76" s="47" t="str">
        <f ca="1">IF(入力用!B77=0,"",入力用!I77)</f>
        <v/>
      </c>
      <c r="M76" s="47">
        <f t="shared" ca="1" si="9"/>
        <v>0</v>
      </c>
      <c r="N76" s="47">
        <f t="shared" ca="1" si="9"/>
        <v>0</v>
      </c>
      <c r="O76" s="47">
        <f t="shared" ca="1" si="9"/>
        <v>0</v>
      </c>
      <c r="P76" s="47">
        <f t="shared" ca="1" si="9"/>
        <v>0</v>
      </c>
      <c r="Q76" s="47">
        <f t="shared" ca="1" si="9"/>
        <v>0</v>
      </c>
      <c r="R76" s="47">
        <f t="shared" ca="1" si="9"/>
        <v>0</v>
      </c>
      <c r="S76" s="47">
        <f t="shared" ca="1" si="9"/>
        <v>0</v>
      </c>
      <c r="T76" s="47">
        <f t="shared" ca="1" si="9"/>
        <v>0</v>
      </c>
      <c r="U76" s="47">
        <f t="shared" si="7"/>
        <v>730</v>
      </c>
    </row>
    <row r="77" spans="1:21" ht="22.2" customHeight="1" x14ac:dyDescent="0.2">
      <c r="A77" s="49" t="str">
        <f ca="1">入力用!A78</f>
        <v/>
      </c>
      <c r="B77" s="49" t="str">
        <f ca="1">IF(入力用!C78=0,"",入力用!C78)</f>
        <v/>
      </c>
      <c r="C77" s="49" t="str">
        <f ca="1">IF(入力用!B78=0,"",入力用!B78)</f>
        <v/>
      </c>
      <c r="D77" s="49" t="str">
        <f ca="1">IF(入力用!B78=0,"",入力用!B$2)</f>
        <v/>
      </c>
      <c r="E77" s="49" t="str">
        <f ca="1">IF(入力用!B78=0,"",入力用!G78)</f>
        <v/>
      </c>
      <c r="F77" s="50"/>
      <c r="G77" s="50"/>
      <c r="H77" s="50"/>
      <c r="I77" s="49" t="str">
        <f ca="1">IF(入力用!B78=0,"",SUM(F77:H77))</f>
        <v/>
      </c>
      <c r="J77" s="49" t="str">
        <f ca="1">IF(入力用!B78=0,"",入力用!H78)</f>
        <v/>
      </c>
      <c r="K77" s="72"/>
      <c r="L77" s="47" t="str">
        <f ca="1">IF(入力用!B78=0,"",入力用!I78)</f>
        <v/>
      </c>
      <c r="M77" s="47">
        <f t="shared" ca="1" si="9"/>
        <v>0</v>
      </c>
      <c r="N77" s="47">
        <f t="shared" ca="1" si="9"/>
        <v>0</v>
      </c>
      <c r="O77" s="47">
        <f t="shared" ca="1" si="9"/>
        <v>0</v>
      </c>
      <c r="P77" s="47">
        <f t="shared" ca="1" si="9"/>
        <v>0</v>
      </c>
      <c r="Q77" s="47">
        <f t="shared" ca="1" si="9"/>
        <v>0</v>
      </c>
      <c r="R77" s="47">
        <f t="shared" ca="1" si="9"/>
        <v>0</v>
      </c>
      <c r="S77" s="47">
        <f t="shared" ca="1" si="9"/>
        <v>0</v>
      </c>
      <c r="T77" s="47">
        <f t="shared" ca="1" si="9"/>
        <v>0</v>
      </c>
      <c r="U77" s="47">
        <f t="shared" si="7"/>
        <v>740</v>
      </c>
    </row>
    <row r="78" spans="1:21" ht="22.2" customHeight="1" x14ac:dyDescent="0.2">
      <c r="A78" s="49" t="str">
        <f ca="1">入力用!A79</f>
        <v/>
      </c>
      <c r="B78" s="49" t="str">
        <f ca="1">IF(入力用!C79=0,"",入力用!C79)</f>
        <v/>
      </c>
      <c r="C78" s="49" t="str">
        <f ca="1">IF(入力用!B79=0,"",入力用!B79)</f>
        <v/>
      </c>
      <c r="D78" s="49" t="str">
        <f ca="1">IF(入力用!B79=0,"",入力用!B$2)</f>
        <v/>
      </c>
      <c r="E78" s="49" t="str">
        <f ca="1">IF(入力用!B79=0,"",入力用!G79)</f>
        <v/>
      </c>
      <c r="F78" s="50"/>
      <c r="G78" s="50"/>
      <c r="H78" s="50"/>
      <c r="I78" s="49" t="str">
        <f ca="1">IF(入力用!B79=0,"",SUM(F78:H78))</f>
        <v/>
      </c>
      <c r="J78" s="49" t="str">
        <f ca="1">IF(入力用!B79=0,"",入力用!H79)</f>
        <v/>
      </c>
      <c r="K78" s="72"/>
      <c r="L78" s="47" t="str">
        <f ca="1">IF(入力用!B79=0,"",入力用!I79)</f>
        <v/>
      </c>
      <c r="M78" s="47">
        <f t="shared" ca="1" si="9"/>
        <v>0</v>
      </c>
      <c r="N78" s="47">
        <f t="shared" ca="1" si="9"/>
        <v>0</v>
      </c>
      <c r="O78" s="47">
        <f t="shared" ca="1" si="9"/>
        <v>0</v>
      </c>
      <c r="P78" s="47">
        <f t="shared" ca="1" si="9"/>
        <v>0</v>
      </c>
      <c r="Q78" s="47">
        <f t="shared" ca="1" si="9"/>
        <v>0</v>
      </c>
      <c r="R78" s="47">
        <f t="shared" ca="1" si="9"/>
        <v>0</v>
      </c>
      <c r="S78" s="47">
        <f t="shared" ca="1" si="9"/>
        <v>0</v>
      </c>
      <c r="T78" s="47">
        <f t="shared" ca="1" si="9"/>
        <v>0</v>
      </c>
      <c r="U78" s="47">
        <f t="shared" si="7"/>
        <v>750</v>
      </c>
    </row>
    <row r="79" spans="1:21" ht="22.2" customHeight="1" x14ac:dyDescent="0.2">
      <c r="A79" s="49" t="str">
        <f ca="1">入力用!A80</f>
        <v/>
      </c>
      <c r="B79" s="49" t="str">
        <f ca="1">IF(入力用!C80=0,"",入力用!C80)</f>
        <v/>
      </c>
      <c r="C79" s="49" t="str">
        <f ca="1">IF(入力用!B80=0,"",入力用!B80)</f>
        <v/>
      </c>
      <c r="D79" s="49" t="str">
        <f ca="1">IF(入力用!B80=0,"",入力用!B$2)</f>
        <v/>
      </c>
      <c r="E79" s="49" t="str">
        <f ca="1">IF(入力用!B80=0,"",入力用!G80)</f>
        <v/>
      </c>
      <c r="F79" s="50"/>
      <c r="G79" s="50"/>
      <c r="H79" s="50"/>
      <c r="I79" s="49" t="str">
        <f ca="1">IF(入力用!B80=0,"",SUM(F79:H79))</f>
        <v/>
      </c>
      <c r="J79" s="49" t="str">
        <f ca="1">IF(入力用!B80=0,"",入力用!H80)</f>
        <v/>
      </c>
      <c r="K79" s="72"/>
      <c r="L79" s="47" t="str">
        <f ca="1">IF(入力用!B80=0,"",入力用!I80)</f>
        <v/>
      </c>
      <c r="M79" s="47">
        <f t="shared" ca="1" si="9"/>
        <v>0</v>
      </c>
      <c r="N79" s="47">
        <f t="shared" ca="1" si="9"/>
        <v>0</v>
      </c>
      <c r="O79" s="47">
        <f t="shared" ca="1" si="9"/>
        <v>0</v>
      </c>
      <c r="P79" s="47">
        <f t="shared" ca="1" si="9"/>
        <v>0</v>
      </c>
      <c r="Q79" s="47">
        <f t="shared" ca="1" si="9"/>
        <v>0</v>
      </c>
      <c r="R79" s="47">
        <f t="shared" ca="1" si="9"/>
        <v>0</v>
      </c>
      <c r="S79" s="47">
        <f t="shared" ca="1" si="9"/>
        <v>0</v>
      </c>
      <c r="T79" s="47">
        <f t="shared" ca="1" si="9"/>
        <v>0</v>
      </c>
      <c r="U79" s="47">
        <f t="shared" si="7"/>
        <v>760</v>
      </c>
    </row>
    <row r="80" spans="1:21" ht="22.2" customHeight="1" x14ac:dyDescent="0.2">
      <c r="A80" s="49" t="str">
        <f ca="1">入力用!A81</f>
        <v/>
      </c>
      <c r="B80" s="49" t="str">
        <f ca="1">IF(入力用!C81=0,"",入力用!C81)</f>
        <v/>
      </c>
      <c r="C80" s="49" t="str">
        <f ca="1">IF(入力用!B81=0,"",入力用!B81)</f>
        <v/>
      </c>
      <c r="D80" s="49" t="str">
        <f ca="1">IF(入力用!B81=0,"",入力用!B$2)</f>
        <v/>
      </c>
      <c r="E80" s="49" t="str">
        <f ca="1">IF(入力用!B81=0,"",入力用!G81)</f>
        <v/>
      </c>
      <c r="F80" s="50"/>
      <c r="G80" s="50"/>
      <c r="H80" s="50"/>
      <c r="I80" s="49" t="str">
        <f ca="1">IF(入力用!B81=0,"",SUM(F80:H80))</f>
        <v/>
      </c>
      <c r="J80" s="49" t="str">
        <f ca="1">IF(入力用!B81=0,"",入力用!H81)</f>
        <v/>
      </c>
      <c r="K80" s="72"/>
      <c r="L80" s="47" t="str">
        <f ca="1">IF(入力用!B81=0,"",入力用!I81)</f>
        <v/>
      </c>
      <c r="M80" s="47">
        <f t="shared" ca="1" si="9"/>
        <v>0</v>
      </c>
      <c r="N80" s="47">
        <f t="shared" ca="1" si="9"/>
        <v>0</v>
      </c>
      <c r="O80" s="47">
        <f t="shared" ca="1" si="9"/>
        <v>0</v>
      </c>
      <c r="P80" s="47">
        <f t="shared" ca="1" si="9"/>
        <v>0</v>
      </c>
      <c r="Q80" s="47">
        <f t="shared" ca="1" si="9"/>
        <v>0</v>
      </c>
      <c r="R80" s="47">
        <f t="shared" ca="1" si="9"/>
        <v>0</v>
      </c>
      <c r="S80" s="47">
        <f t="shared" ca="1" si="9"/>
        <v>0</v>
      </c>
      <c r="T80" s="47">
        <f t="shared" ca="1" si="9"/>
        <v>0</v>
      </c>
      <c r="U80" s="47">
        <f t="shared" si="7"/>
        <v>770</v>
      </c>
    </row>
    <row r="81" spans="1:21" ht="22.2" customHeight="1" x14ac:dyDescent="0.2">
      <c r="A81" s="49" t="str">
        <f ca="1">入力用!A82</f>
        <v/>
      </c>
      <c r="B81" s="49" t="str">
        <f ca="1">IF(入力用!C82=0,"",入力用!C82)</f>
        <v/>
      </c>
      <c r="C81" s="49" t="str">
        <f ca="1">IF(入力用!B82=0,"",入力用!B82)</f>
        <v/>
      </c>
      <c r="D81" s="49" t="str">
        <f ca="1">IF(入力用!B82=0,"",入力用!B$2)</f>
        <v/>
      </c>
      <c r="E81" s="49" t="str">
        <f ca="1">IF(入力用!B82=0,"",入力用!G82)</f>
        <v/>
      </c>
      <c r="F81" s="50"/>
      <c r="G81" s="50"/>
      <c r="H81" s="50"/>
      <c r="I81" s="49" t="str">
        <f ca="1">IF(入力用!B82=0,"",SUM(F81:H81))</f>
        <v/>
      </c>
      <c r="J81" s="49" t="str">
        <f ca="1">IF(入力用!B82=0,"",入力用!H82)</f>
        <v/>
      </c>
      <c r="K81" s="72"/>
      <c r="L81" s="47" t="str">
        <f ca="1">IF(入力用!B82=0,"",入力用!I82)</f>
        <v/>
      </c>
      <c r="M81" s="47">
        <f t="shared" ca="1" si="9"/>
        <v>0</v>
      </c>
      <c r="N81" s="47">
        <f t="shared" ca="1" si="9"/>
        <v>0</v>
      </c>
      <c r="O81" s="47">
        <f t="shared" ca="1" si="9"/>
        <v>0</v>
      </c>
      <c r="P81" s="47">
        <f t="shared" ca="1" si="9"/>
        <v>0</v>
      </c>
      <c r="Q81" s="47">
        <f t="shared" ca="1" si="9"/>
        <v>0</v>
      </c>
      <c r="R81" s="47">
        <f t="shared" ca="1" si="9"/>
        <v>0</v>
      </c>
      <c r="S81" s="47">
        <f t="shared" ca="1" si="9"/>
        <v>0</v>
      </c>
      <c r="T81" s="47">
        <f t="shared" ca="1" si="9"/>
        <v>0</v>
      </c>
      <c r="U81" s="47">
        <f t="shared" si="7"/>
        <v>780</v>
      </c>
    </row>
    <row r="82" spans="1:21" ht="22.2" customHeight="1" x14ac:dyDescent="0.2">
      <c r="A82" s="49" t="str">
        <f ca="1">入力用!A83</f>
        <v/>
      </c>
      <c r="B82" s="49" t="str">
        <f ca="1">IF(入力用!C83=0,"",入力用!C83)</f>
        <v/>
      </c>
      <c r="C82" s="49" t="str">
        <f ca="1">IF(入力用!B83=0,"",入力用!B83)</f>
        <v/>
      </c>
      <c r="D82" s="49" t="str">
        <f ca="1">IF(入力用!B83=0,"",入力用!B$2)</f>
        <v/>
      </c>
      <c r="E82" s="49" t="str">
        <f ca="1">IF(入力用!B83=0,"",入力用!G83)</f>
        <v/>
      </c>
      <c r="F82" s="50"/>
      <c r="G82" s="50"/>
      <c r="H82" s="50"/>
      <c r="I82" s="49" t="str">
        <f ca="1">IF(入力用!B83=0,"",SUM(F82:H82))</f>
        <v/>
      </c>
      <c r="J82" s="49" t="str">
        <f ca="1">IF(入力用!B83=0,"",入力用!H83)</f>
        <v/>
      </c>
      <c r="K82" s="72"/>
      <c r="L82" s="47" t="str">
        <f ca="1">IF(入力用!B83=0,"",入力用!I83)</f>
        <v/>
      </c>
      <c r="M82" s="47">
        <f t="shared" ca="1" si="9"/>
        <v>0</v>
      </c>
      <c r="N82" s="47">
        <f t="shared" ca="1" si="9"/>
        <v>0</v>
      </c>
      <c r="O82" s="47">
        <f t="shared" ca="1" si="9"/>
        <v>0</v>
      </c>
      <c r="P82" s="47">
        <f t="shared" ca="1" si="9"/>
        <v>0</v>
      </c>
      <c r="Q82" s="47">
        <f t="shared" ca="1" si="9"/>
        <v>0</v>
      </c>
      <c r="R82" s="47">
        <f t="shared" ca="1" si="9"/>
        <v>0</v>
      </c>
      <c r="S82" s="47">
        <f t="shared" ca="1" si="9"/>
        <v>0</v>
      </c>
      <c r="T82" s="47">
        <f t="shared" ca="1" si="9"/>
        <v>0</v>
      </c>
      <c r="U82" s="47">
        <f t="shared" si="7"/>
        <v>790</v>
      </c>
    </row>
    <row r="83" spans="1:21" ht="22.2" customHeight="1" x14ac:dyDescent="0.2">
      <c r="A83" s="49" t="str">
        <f ca="1">入力用!A84</f>
        <v/>
      </c>
      <c r="B83" s="49" t="str">
        <f ca="1">IF(入力用!C84=0,"",入力用!C84)</f>
        <v/>
      </c>
      <c r="C83" s="49" t="str">
        <f ca="1">IF(入力用!B84=0,"",入力用!B84)</f>
        <v/>
      </c>
      <c r="D83" s="49" t="str">
        <f ca="1">IF(入力用!B84=0,"",入力用!B$2)</f>
        <v/>
      </c>
      <c r="E83" s="49" t="str">
        <f ca="1">IF(入力用!B84=0,"",入力用!G84)</f>
        <v/>
      </c>
      <c r="F83" s="50"/>
      <c r="G83" s="50"/>
      <c r="H83" s="50"/>
      <c r="I83" s="49" t="str">
        <f ca="1">IF(入力用!B84=0,"",SUM(F83:H83))</f>
        <v/>
      </c>
      <c r="J83" s="49" t="str">
        <f ca="1">IF(入力用!B84=0,"",入力用!H84)</f>
        <v/>
      </c>
      <c r="K83" s="72"/>
      <c r="L83" s="47" t="str">
        <f ca="1">IF(入力用!B84=0,"",入力用!I84)</f>
        <v/>
      </c>
      <c r="M83" s="47">
        <f t="shared" ca="1" si="9"/>
        <v>0</v>
      </c>
      <c r="N83" s="47">
        <f t="shared" ca="1" si="9"/>
        <v>0</v>
      </c>
      <c r="O83" s="47">
        <f t="shared" ca="1" si="9"/>
        <v>0</v>
      </c>
      <c r="P83" s="47">
        <f t="shared" ca="1" si="9"/>
        <v>0</v>
      </c>
      <c r="Q83" s="47">
        <f t="shared" ca="1" si="9"/>
        <v>0</v>
      </c>
      <c r="R83" s="47">
        <f t="shared" ca="1" si="9"/>
        <v>0</v>
      </c>
      <c r="S83" s="47">
        <f t="shared" ca="1" si="9"/>
        <v>0</v>
      </c>
      <c r="T83" s="47">
        <f t="shared" ca="1" si="9"/>
        <v>0</v>
      </c>
      <c r="U83" s="47">
        <f t="shared" si="7"/>
        <v>800</v>
      </c>
    </row>
    <row r="84" spans="1:21" ht="22.2" customHeight="1" x14ac:dyDescent="0.2">
      <c r="A84" s="49" t="str">
        <f ca="1">入力用!A85</f>
        <v/>
      </c>
      <c r="B84" s="49" t="str">
        <f ca="1">IF(入力用!C85=0,"",入力用!C85)</f>
        <v/>
      </c>
      <c r="C84" s="49" t="str">
        <f ca="1">IF(入力用!B85=0,"",入力用!B85)</f>
        <v/>
      </c>
      <c r="D84" s="49" t="str">
        <f ca="1">IF(入力用!B85=0,"",入力用!B$2)</f>
        <v/>
      </c>
      <c r="E84" s="49" t="str">
        <f ca="1">IF(入力用!B85=0,"",入力用!G85)</f>
        <v/>
      </c>
      <c r="F84" s="50"/>
      <c r="G84" s="50"/>
      <c r="H84" s="50"/>
      <c r="I84" s="49" t="str">
        <f ca="1">IF(入力用!B85=0,"",SUM(F84:H84))</f>
        <v/>
      </c>
      <c r="J84" s="49" t="str">
        <f ca="1">IF(入力用!B85=0,"",入力用!H85)</f>
        <v/>
      </c>
      <c r="K84" s="72"/>
      <c r="L84" s="47" t="str">
        <f ca="1">IF(入力用!B85=0,"",入力用!I85)</f>
        <v/>
      </c>
      <c r="M84" s="47">
        <f t="shared" ca="1" si="9"/>
        <v>0</v>
      </c>
      <c r="N84" s="47">
        <f t="shared" ca="1" si="9"/>
        <v>0</v>
      </c>
      <c r="O84" s="47">
        <f t="shared" ca="1" si="9"/>
        <v>0</v>
      </c>
      <c r="P84" s="47">
        <f t="shared" ca="1" si="9"/>
        <v>0</v>
      </c>
      <c r="Q84" s="47">
        <f t="shared" ca="1" si="9"/>
        <v>0</v>
      </c>
      <c r="R84" s="47">
        <f t="shared" ca="1" si="9"/>
        <v>0</v>
      </c>
      <c r="S84" s="47">
        <f t="shared" ca="1" si="9"/>
        <v>0</v>
      </c>
      <c r="T84" s="47">
        <f t="shared" ca="1" si="9"/>
        <v>0</v>
      </c>
    </row>
    <row r="85" spans="1:21" ht="22.2" customHeight="1" x14ac:dyDescent="0.2">
      <c r="A85" s="49" t="str">
        <f ca="1">入力用!A86</f>
        <v/>
      </c>
      <c r="B85" s="49" t="str">
        <f ca="1">IF(入力用!C86=0,"",入力用!C86)</f>
        <v/>
      </c>
      <c r="C85" s="49" t="str">
        <f ca="1">IF(入力用!B86=0,"",入力用!B86)</f>
        <v/>
      </c>
      <c r="D85" s="49" t="str">
        <f ca="1">IF(入力用!B86=0,"",入力用!B$2)</f>
        <v/>
      </c>
      <c r="E85" s="49" t="str">
        <f ca="1">IF(入力用!B86=0,"",入力用!G86)</f>
        <v/>
      </c>
      <c r="F85" s="50"/>
      <c r="G85" s="50"/>
      <c r="H85" s="50"/>
      <c r="I85" s="49" t="str">
        <f ca="1">IF(入力用!B86=0,"",SUM(F85:H85))</f>
        <v/>
      </c>
      <c r="J85" s="49" t="str">
        <f ca="1">IF(入力用!B86=0,"",入力用!H86)</f>
        <v/>
      </c>
      <c r="K85" s="72"/>
      <c r="L85" s="47" t="str">
        <f ca="1">IF(入力用!B86=0,"",入力用!I86)</f>
        <v/>
      </c>
      <c r="M85" s="47">
        <f t="shared" ca="1" si="9"/>
        <v>0</v>
      </c>
      <c r="N85" s="47">
        <f t="shared" ca="1" si="9"/>
        <v>0</v>
      </c>
      <c r="O85" s="47">
        <f t="shared" ca="1" si="9"/>
        <v>0</v>
      </c>
      <c r="P85" s="47">
        <f t="shared" ca="1" si="9"/>
        <v>0</v>
      </c>
      <c r="Q85" s="47">
        <f t="shared" ca="1" si="9"/>
        <v>0</v>
      </c>
      <c r="R85" s="47">
        <f t="shared" ca="1" si="9"/>
        <v>0</v>
      </c>
      <c r="S85" s="47">
        <f t="shared" ca="1" si="9"/>
        <v>0</v>
      </c>
      <c r="T85" s="47">
        <f t="shared" ca="1" si="9"/>
        <v>0</v>
      </c>
    </row>
    <row r="86" spans="1:21" ht="22.2" customHeight="1" x14ac:dyDescent="0.2">
      <c r="A86" s="49" t="str">
        <f ca="1">入力用!A87</f>
        <v/>
      </c>
      <c r="B86" s="49" t="str">
        <f ca="1">IF(入力用!C87=0,"",入力用!C87)</f>
        <v/>
      </c>
      <c r="C86" s="49" t="str">
        <f ca="1">IF(入力用!B87=0,"",入力用!B87)</f>
        <v/>
      </c>
      <c r="D86" s="49" t="str">
        <f ca="1">IF(入力用!B87=0,"",入力用!B$2)</f>
        <v/>
      </c>
      <c r="E86" s="49" t="str">
        <f ca="1">IF(入力用!B87=0,"",入力用!G87)</f>
        <v/>
      </c>
      <c r="F86" s="50"/>
      <c r="G86" s="50"/>
      <c r="H86" s="50"/>
      <c r="I86" s="49" t="str">
        <f ca="1">IF(入力用!B87=0,"",SUM(F86:H86))</f>
        <v/>
      </c>
      <c r="J86" s="49" t="str">
        <f ca="1">IF(入力用!B87=0,"",入力用!H87)</f>
        <v/>
      </c>
      <c r="K86" s="72"/>
      <c r="L86" s="47" t="str">
        <f ca="1">IF(入力用!B87=0,"",入力用!I87)</f>
        <v/>
      </c>
      <c r="M86" s="47">
        <f t="shared" ca="1" si="9"/>
        <v>0</v>
      </c>
      <c r="N86" s="47">
        <f t="shared" ca="1" si="9"/>
        <v>0</v>
      </c>
      <c r="O86" s="47">
        <f t="shared" ca="1" si="9"/>
        <v>0</v>
      </c>
      <c r="P86" s="47">
        <f t="shared" ca="1" si="9"/>
        <v>0</v>
      </c>
      <c r="Q86" s="47">
        <f t="shared" ca="1" si="9"/>
        <v>0</v>
      </c>
      <c r="R86" s="47">
        <f t="shared" ca="1" si="9"/>
        <v>0</v>
      </c>
      <c r="S86" s="47">
        <f t="shared" ca="1" si="9"/>
        <v>0</v>
      </c>
      <c r="T86" s="47">
        <f t="shared" ca="1" si="9"/>
        <v>0</v>
      </c>
    </row>
    <row r="87" spans="1:21" ht="22.2" customHeight="1" x14ac:dyDescent="0.2">
      <c r="A87" s="49" t="str">
        <f ca="1">入力用!A88</f>
        <v/>
      </c>
      <c r="B87" s="49" t="str">
        <f ca="1">IF(入力用!C88=0,"",入力用!C88)</f>
        <v/>
      </c>
      <c r="C87" s="49" t="str">
        <f ca="1">IF(入力用!B88=0,"",入力用!B88)</f>
        <v/>
      </c>
      <c r="D87" s="49" t="str">
        <f ca="1">IF(入力用!B88=0,"",入力用!B$2)</f>
        <v/>
      </c>
      <c r="E87" s="49" t="str">
        <f ca="1">IF(入力用!B88=0,"",入力用!G88)</f>
        <v/>
      </c>
      <c r="F87" s="50"/>
      <c r="G87" s="50"/>
      <c r="H87" s="50"/>
      <c r="I87" s="49" t="str">
        <f ca="1">IF(入力用!B88=0,"",SUM(F87:H87))</f>
        <v/>
      </c>
      <c r="J87" s="49" t="str">
        <f ca="1">IF(入力用!B88=0,"",入力用!H88)</f>
        <v/>
      </c>
      <c r="K87" s="72"/>
      <c r="L87" s="47" t="str">
        <f ca="1">IF(入力用!B88=0,"",入力用!I88)</f>
        <v/>
      </c>
      <c r="M87" s="47">
        <f t="shared" ca="1" si="9"/>
        <v>0</v>
      </c>
      <c r="N87" s="47">
        <f t="shared" ca="1" si="9"/>
        <v>0</v>
      </c>
      <c r="O87" s="47">
        <f t="shared" ca="1" si="9"/>
        <v>0</v>
      </c>
      <c r="P87" s="47">
        <f t="shared" ca="1" si="9"/>
        <v>0</v>
      </c>
      <c r="Q87" s="47">
        <f t="shared" ca="1" si="9"/>
        <v>0</v>
      </c>
      <c r="R87" s="47">
        <f t="shared" ca="1" si="9"/>
        <v>0</v>
      </c>
      <c r="S87" s="47">
        <f t="shared" ca="1" si="9"/>
        <v>0</v>
      </c>
      <c r="T87" s="47">
        <f t="shared" ca="1" si="9"/>
        <v>0</v>
      </c>
    </row>
    <row r="88" spans="1:21" ht="22.2" customHeight="1" x14ac:dyDescent="0.2">
      <c r="A88" s="49" t="str">
        <f ca="1">入力用!A89</f>
        <v/>
      </c>
      <c r="B88" s="49" t="str">
        <f ca="1">IF(入力用!C89=0,"",入力用!C89)</f>
        <v/>
      </c>
      <c r="C88" s="49" t="str">
        <f ca="1">IF(入力用!B89=0,"",入力用!B89)</f>
        <v/>
      </c>
      <c r="D88" s="49" t="str">
        <f ca="1">IF(入力用!B89=0,"",入力用!B$2)</f>
        <v/>
      </c>
      <c r="E88" s="49" t="str">
        <f ca="1">IF(入力用!B89=0,"",入力用!G89)</f>
        <v/>
      </c>
      <c r="F88" s="50"/>
      <c r="G88" s="50"/>
      <c r="H88" s="50"/>
      <c r="I88" s="49" t="str">
        <f ca="1">IF(入力用!B89=0,"",SUM(F88:H88))</f>
        <v/>
      </c>
      <c r="J88" s="49" t="str">
        <f ca="1">IF(入力用!B89=0,"",入力用!H89)</f>
        <v/>
      </c>
      <c r="K88" s="72"/>
      <c r="L88" s="47" t="str">
        <f ca="1">IF(入力用!B89=0,"",入力用!I89)</f>
        <v/>
      </c>
      <c r="M88" s="47">
        <f t="shared" ca="1" si="9"/>
        <v>0</v>
      </c>
      <c r="N88" s="47">
        <f t="shared" ca="1" si="9"/>
        <v>0</v>
      </c>
      <c r="O88" s="47">
        <f t="shared" ca="1" si="9"/>
        <v>0</v>
      </c>
      <c r="P88" s="47">
        <f t="shared" ca="1" si="9"/>
        <v>0</v>
      </c>
      <c r="Q88" s="47">
        <f t="shared" ca="1" si="9"/>
        <v>0</v>
      </c>
      <c r="R88" s="47">
        <f t="shared" ca="1" si="9"/>
        <v>0</v>
      </c>
      <c r="S88" s="47">
        <f t="shared" ca="1" si="9"/>
        <v>0</v>
      </c>
      <c r="T88" s="47">
        <f t="shared" ca="1" si="9"/>
        <v>0</v>
      </c>
    </row>
    <row r="89" spans="1:21" ht="22.2" customHeight="1" x14ac:dyDescent="0.2">
      <c r="A89" s="49" t="str">
        <f ca="1">入力用!A90</f>
        <v/>
      </c>
      <c r="B89" s="49" t="str">
        <f ca="1">IF(入力用!C90=0,"",入力用!C90)</f>
        <v/>
      </c>
      <c r="C89" s="49" t="str">
        <f ca="1">IF(入力用!B90=0,"",入力用!B90)</f>
        <v/>
      </c>
      <c r="D89" s="49" t="str">
        <f ca="1">IF(入力用!B90=0,"",入力用!B$2)</f>
        <v/>
      </c>
      <c r="E89" s="49" t="str">
        <f ca="1">IF(入力用!B90=0,"",入力用!G90)</f>
        <v/>
      </c>
      <c r="F89" s="50"/>
      <c r="G89" s="50"/>
      <c r="H89" s="50"/>
      <c r="I89" s="49" t="str">
        <f ca="1">IF(入力用!B90=0,"",SUM(F89:H89))</f>
        <v/>
      </c>
      <c r="J89" s="49" t="str">
        <f ca="1">IF(入力用!B90=0,"",入力用!H90)</f>
        <v/>
      </c>
      <c r="K89" s="72"/>
      <c r="L89" s="47" t="str">
        <f ca="1">IF(入力用!B90=0,"",入力用!I90)</f>
        <v/>
      </c>
      <c r="M89" s="47">
        <f t="shared" ca="1" si="9"/>
        <v>0</v>
      </c>
      <c r="N89" s="47">
        <f t="shared" ca="1" si="9"/>
        <v>0</v>
      </c>
      <c r="O89" s="47">
        <f t="shared" ca="1" si="9"/>
        <v>0</v>
      </c>
      <c r="P89" s="47">
        <f t="shared" ca="1" si="9"/>
        <v>0</v>
      </c>
      <c r="Q89" s="47">
        <f t="shared" ca="1" si="9"/>
        <v>0</v>
      </c>
      <c r="R89" s="47">
        <f t="shared" ca="1" si="9"/>
        <v>0</v>
      </c>
      <c r="S89" s="47">
        <f t="shared" ca="1" si="9"/>
        <v>0</v>
      </c>
      <c r="T89" s="47">
        <f t="shared" ca="1" si="9"/>
        <v>0</v>
      </c>
    </row>
    <row r="90" spans="1:21" ht="22.2" customHeight="1" x14ac:dyDescent="0.2">
      <c r="A90" s="49" t="str">
        <f ca="1">入力用!A91</f>
        <v/>
      </c>
      <c r="B90" s="49" t="str">
        <f ca="1">IF(入力用!C91=0,"",入力用!C91)</f>
        <v/>
      </c>
      <c r="C90" s="49" t="str">
        <f ca="1">IF(入力用!B91=0,"",入力用!B91)</f>
        <v/>
      </c>
      <c r="D90" s="49" t="str">
        <f ca="1">IF(入力用!B91=0,"",入力用!B$2)</f>
        <v/>
      </c>
      <c r="E90" s="49" t="str">
        <f ca="1">IF(入力用!B91=0,"",入力用!G91)</f>
        <v/>
      </c>
      <c r="F90" s="50"/>
      <c r="G90" s="50"/>
      <c r="H90" s="50"/>
      <c r="I90" s="49" t="str">
        <f ca="1">IF(入力用!B91=0,"",SUM(F90:H90))</f>
        <v/>
      </c>
      <c r="J90" s="49" t="str">
        <f ca="1">IF(入力用!B91=0,"",入力用!H91)</f>
        <v/>
      </c>
      <c r="K90" s="72"/>
      <c r="L90" s="47" t="str">
        <f ca="1">IF(入力用!B91=0,"",入力用!I91)</f>
        <v/>
      </c>
      <c r="M90" s="47">
        <f t="shared" ca="1" si="9"/>
        <v>0</v>
      </c>
      <c r="N90" s="47">
        <f t="shared" ca="1" si="9"/>
        <v>0</v>
      </c>
      <c r="O90" s="47">
        <f t="shared" ca="1" si="9"/>
        <v>0</v>
      </c>
      <c r="P90" s="47">
        <f t="shared" ca="1" si="9"/>
        <v>0</v>
      </c>
      <c r="Q90" s="47">
        <f t="shared" ca="1" si="9"/>
        <v>0</v>
      </c>
      <c r="R90" s="47">
        <f t="shared" ca="1" si="9"/>
        <v>0</v>
      </c>
      <c r="S90" s="47">
        <f t="shared" ref="M90:T102" ca="1" si="10">IF($L90=S$2,$I90,0)</f>
        <v>0</v>
      </c>
      <c r="T90" s="47">
        <f t="shared" ca="1" si="10"/>
        <v>0</v>
      </c>
    </row>
    <row r="91" spans="1:21" ht="22.2" customHeight="1" x14ac:dyDescent="0.2">
      <c r="A91" s="49" t="str">
        <f ca="1">入力用!A92</f>
        <v/>
      </c>
      <c r="B91" s="49" t="str">
        <f ca="1">IF(入力用!C92=0,"",入力用!C92)</f>
        <v/>
      </c>
      <c r="C91" s="49" t="str">
        <f ca="1">IF(入力用!B92=0,"",入力用!B92)</f>
        <v/>
      </c>
      <c r="D91" s="49" t="str">
        <f ca="1">IF(入力用!B92=0,"",入力用!B$2)</f>
        <v/>
      </c>
      <c r="E91" s="49" t="str">
        <f ca="1">IF(入力用!B92=0,"",入力用!G92)</f>
        <v/>
      </c>
      <c r="F91" s="50"/>
      <c r="G91" s="50"/>
      <c r="H91" s="50"/>
      <c r="I91" s="49" t="str">
        <f ca="1">IF(入力用!B92=0,"",SUM(F91:H91))</f>
        <v/>
      </c>
      <c r="J91" s="49" t="str">
        <f ca="1">IF(入力用!B92=0,"",入力用!H92)</f>
        <v/>
      </c>
      <c r="K91" s="72"/>
      <c r="L91" s="47" t="str">
        <f ca="1">IF(入力用!B92=0,"",入力用!I92)</f>
        <v/>
      </c>
      <c r="M91" s="47">
        <f t="shared" ca="1" si="10"/>
        <v>0</v>
      </c>
      <c r="N91" s="47">
        <f t="shared" ca="1" si="10"/>
        <v>0</v>
      </c>
      <c r="O91" s="47">
        <f t="shared" ca="1" si="10"/>
        <v>0</v>
      </c>
      <c r="P91" s="47">
        <f t="shared" ca="1" si="10"/>
        <v>0</v>
      </c>
      <c r="Q91" s="47">
        <f t="shared" ca="1" si="10"/>
        <v>0</v>
      </c>
      <c r="R91" s="47">
        <f t="shared" ca="1" si="10"/>
        <v>0</v>
      </c>
      <c r="S91" s="47">
        <f t="shared" ca="1" si="10"/>
        <v>0</v>
      </c>
      <c r="T91" s="47">
        <f t="shared" ca="1" si="10"/>
        <v>0</v>
      </c>
    </row>
    <row r="92" spans="1:21" ht="22.2" customHeight="1" x14ac:dyDescent="0.2">
      <c r="A92" s="49" t="str">
        <f ca="1">入力用!A93</f>
        <v/>
      </c>
      <c r="B92" s="49" t="str">
        <f ca="1">IF(入力用!C93=0,"",入力用!C93)</f>
        <v/>
      </c>
      <c r="C92" s="49" t="str">
        <f ca="1">IF(入力用!B93=0,"",入力用!B93)</f>
        <v/>
      </c>
      <c r="D92" s="49" t="str">
        <f ca="1">IF(入力用!B93=0,"",入力用!B$2)</f>
        <v/>
      </c>
      <c r="E92" s="49" t="str">
        <f ca="1">IF(入力用!B93=0,"",入力用!G93)</f>
        <v/>
      </c>
      <c r="F92" s="50"/>
      <c r="G92" s="50"/>
      <c r="H92" s="50"/>
      <c r="I92" s="49" t="str">
        <f ca="1">IF(入力用!B93=0,"",SUM(F92:H92))</f>
        <v/>
      </c>
      <c r="J92" s="49" t="str">
        <f ca="1">IF(入力用!B93=0,"",入力用!H93)</f>
        <v/>
      </c>
      <c r="K92" s="72"/>
      <c r="L92" s="47" t="str">
        <f ca="1">IF(入力用!B93=0,"",入力用!I93)</f>
        <v/>
      </c>
      <c r="M92" s="47">
        <f t="shared" ca="1" si="10"/>
        <v>0</v>
      </c>
      <c r="N92" s="47">
        <f t="shared" ca="1" si="10"/>
        <v>0</v>
      </c>
      <c r="O92" s="47">
        <f t="shared" ca="1" si="10"/>
        <v>0</v>
      </c>
      <c r="P92" s="47">
        <f t="shared" ca="1" si="10"/>
        <v>0</v>
      </c>
      <c r="Q92" s="47">
        <f t="shared" ca="1" si="10"/>
        <v>0</v>
      </c>
      <c r="R92" s="47">
        <f t="shared" ca="1" si="10"/>
        <v>0</v>
      </c>
      <c r="S92" s="47">
        <f t="shared" ca="1" si="10"/>
        <v>0</v>
      </c>
      <c r="T92" s="47">
        <f t="shared" ca="1" si="10"/>
        <v>0</v>
      </c>
    </row>
    <row r="93" spans="1:21" ht="22.2" customHeight="1" x14ac:dyDescent="0.2">
      <c r="A93" s="49" t="str">
        <f ca="1">入力用!A94</f>
        <v/>
      </c>
      <c r="B93" s="49" t="str">
        <f ca="1">IF(入力用!C94=0,"",入力用!C94)</f>
        <v/>
      </c>
      <c r="C93" s="49" t="str">
        <f ca="1">IF(入力用!B94=0,"",入力用!B94)</f>
        <v/>
      </c>
      <c r="D93" s="49" t="str">
        <f ca="1">IF(入力用!B94=0,"",入力用!B$2)</f>
        <v/>
      </c>
      <c r="E93" s="49" t="str">
        <f ca="1">IF(入力用!B94=0,"",入力用!G94)</f>
        <v/>
      </c>
      <c r="F93" s="50"/>
      <c r="G93" s="50"/>
      <c r="H93" s="50"/>
      <c r="I93" s="49" t="str">
        <f ca="1">IF(入力用!B94=0,"",SUM(F93:H93))</f>
        <v/>
      </c>
      <c r="J93" s="49" t="str">
        <f ca="1">IF(入力用!B94=0,"",入力用!H94)</f>
        <v/>
      </c>
      <c r="K93" s="72"/>
      <c r="L93" s="47" t="str">
        <f ca="1">IF(入力用!B94=0,"",入力用!I94)</f>
        <v/>
      </c>
      <c r="M93" s="47">
        <f t="shared" ca="1" si="10"/>
        <v>0</v>
      </c>
      <c r="N93" s="47">
        <f t="shared" ca="1" si="10"/>
        <v>0</v>
      </c>
      <c r="O93" s="47">
        <f t="shared" ca="1" si="10"/>
        <v>0</v>
      </c>
      <c r="P93" s="47">
        <f t="shared" ca="1" si="10"/>
        <v>0</v>
      </c>
      <c r="Q93" s="47">
        <f t="shared" ca="1" si="10"/>
        <v>0</v>
      </c>
      <c r="R93" s="47">
        <f t="shared" ca="1" si="10"/>
        <v>0</v>
      </c>
      <c r="S93" s="47">
        <f t="shared" ca="1" si="10"/>
        <v>0</v>
      </c>
      <c r="T93" s="47">
        <f t="shared" ca="1" si="10"/>
        <v>0</v>
      </c>
    </row>
    <row r="94" spans="1:21" ht="22.2" customHeight="1" x14ac:dyDescent="0.2">
      <c r="A94" s="49" t="str">
        <f ca="1">入力用!A95</f>
        <v/>
      </c>
      <c r="B94" s="49" t="str">
        <f ca="1">IF(入力用!C95=0,"",入力用!C95)</f>
        <v/>
      </c>
      <c r="C94" s="49" t="str">
        <f ca="1">IF(入力用!B95=0,"",入力用!B95)</f>
        <v/>
      </c>
      <c r="D94" s="49" t="str">
        <f ca="1">IF(入力用!B95=0,"",入力用!B$2)</f>
        <v/>
      </c>
      <c r="E94" s="49" t="str">
        <f ca="1">IF(入力用!B95=0,"",入力用!G95)</f>
        <v/>
      </c>
      <c r="F94" s="50"/>
      <c r="G94" s="50"/>
      <c r="H94" s="50"/>
      <c r="I94" s="49" t="str">
        <f ca="1">IF(入力用!B95=0,"",SUM(F94:H94))</f>
        <v/>
      </c>
      <c r="J94" s="49" t="str">
        <f ca="1">IF(入力用!B95=0,"",入力用!H95)</f>
        <v/>
      </c>
      <c r="K94" s="72"/>
      <c r="L94" s="47" t="str">
        <f ca="1">IF(入力用!B95=0,"",入力用!I95)</f>
        <v/>
      </c>
      <c r="M94" s="47">
        <f t="shared" ca="1" si="10"/>
        <v>0</v>
      </c>
      <c r="N94" s="47">
        <f t="shared" ca="1" si="10"/>
        <v>0</v>
      </c>
      <c r="O94" s="47">
        <f t="shared" ca="1" si="10"/>
        <v>0</v>
      </c>
      <c r="P94" s="47">
        <f t="shared" ca="1" si="10"/>
        <v>0</v>
      </c>
      <c r="Q94" s="47">
        <f t="shared" ca="1" si="10"/>
        <v>0</v>
      </c>
      <c r="R94" s="47">
        <f t="shared" ca="1" si="10"/>
        <v>0</v>
      </c>
      <c r="S94" s="47">
        <f t="shared" ca="1" si="10"/>
        <v>0</v>
      </c>
      <c r="T94" s="47">
        <f t="shared" ca="1" si="10"/>
        <v>0</v>
      </c>
    </row>
    <row r="95" spans="1:21" ht="22.2" customHeight="1" x14ac:dyDescent="0.2">
      <c r="A95" s="49" t="str">
        <f ca="1">入力用!A96</f>
        <v/>
      </c>
      <c r="B95" s="49" t="str">
        <f ca="1">IF(入力用!C96=0,"",入力用!C96)</f>
        <v/>
      </c>
      <c r="C95" s="49" t="str">
        <f ca="1">IF(入力用!B96=0,"",入力用!B96)</f>
        <v/>
      </c>
      <c r="D95" s="49" t="str">
        <f ca="1">IF(入力用!B96=0,"",入力用!B$2)</f>
        <v/>
      </c>
      <c r="E95" s="49" t="str">
        <f ca="1">IF(入力用!B96=0,"",入力用!G96)</f>
        <v/>
      </c>
      <c r="F95" s="50"/>
      <c r="G95" s="50"/>
      <c r="H95" s="50"/>
      <c r="I95" s="49" t="str">
        <f ca="1">IF(入力用!B96=0,"",SUM(F95:H95))</f>
        <v/>
      </c>
      <c r="J95" s="49" t="str">
        <f ca="1">IF(入力用!B96=0,"",入力用!H96)</f>
        <v/>
      </c>
      <c r="K95" s="72"/>
      <c r="L95" s="47" t="str">
        <f ca="1">IF(入力用!B96=0,"",入力用!I96)</f>
        <v/>
      </c>
      <c r="M95" s="47">
        <f t="shared" ca="1" si="10"/>
        <v>0</v>
      </c>
      <c r="N95" s="47">
        <f t="shared" ca="1" si="10"/>
        <v>0</v>
      </c>
      <c r="O95" s="47">
        <f t="shared" ca="1" si="10"/>
        <v>0</v>
      </c>
      <c r="P95" s="47">
        <f t="shared" ca="1" si="10"/>
        <v>0</v>
      </c>
      <c r="Q95" s="47">
        <f t="shared" ca="1" si="10"/>
        <v>0</v>
      </c>
      <c r="R95" s="47">
        <f t="shared" ca="1" si="10"/>
        <v>0</v>
      </c>
      <c r="S95" s="47">
        <f t="shared" ca="1" si="10"/>
        <v>0</v>
      </c>
      <c r="T95" s="47">
        <f t="shared" ca="1" si="10"/>
        <v>0</v>
      </c>
    </row>
    <row r="96" spans="1:21" ht="22.2" customHeight="1" x14ac:dyDescent="0.2">
      <c r="A96" s="49" t="str">
        <f ca="1">入力用!A97</f>
        <v/>
      </c>
      <c r="B96" s="49" t="str">
        <f ca="1">IF(入力用!C97=0,"",入力用!C97)</f>
        <v/>
      </c>
      <c r="C96" s="49" t="str">
        <f ca="1">IF(入力用!B97=0,"",入力用!B97)</f>
        <v/>
      </c>
      <c r="D96" s="49" t="str">
        <f ca="1">IF(入力用!B97=0,"",入力用!B$2)</f>
        <v/>
      </c>
      <c r="E96" s="49" t="str">
        <f ca="1">IF(入力用!B97=0,"",入力用!G97)</f>
        <v/>
      </c>
      <c r="F96" s="50"/>
      <c r="G96" s="50"/>
      <c r="H96" s="50"/>
      <c r="I96" s="49" t="str">
        <f ca="1">IF(入力用!B97=0,"",SUM(F96:H96))</f>
        <v/>
      </c>
      <c r="J96" s="49" t="str">
        <f ca="1">IF(入力用!B97=0,"",入力用!H97)</f>
        <v/>
      </c>
      <c r="K96" s="72"/>
      <c r="L96" s="47" t="str">
        <f ca="1">IF(入力用!B97=0,"",入力用!I97)</f>
        <v/>
      </c>
      <c r="M96" s="47">
        <f t="shared" ca="1" si="10"/>
        <v>0</v>
      </c>
      <c r="N96" s="47">
        <f t="shared" ca="1" si="10"/>
        <v>0</v>
      </c>
      <c r="O96" s="47">
        <f t="shared" ca="1" si="10"/>
        <v>0</v>
      </c>
      <c r="P96" s="47">
        <f t="shared" ca="1" si="10"/>
        <v>0</v>
      </c>
      <c r="Q96" s="47">
        <f t="shared" ca="1" si="10"/>
        <v>0</v>
      </c>
      <c r="R96" s="47">
        <f t="shared" ca="1" si="10"/>
        <v>0</v>
      </c>
      <c r="S96" s="47">
        <f t="shared" ca="1" si="10"/>
        <v>0</v>
      </c>
      <c r="T96" s="47">
        <f t="shared" ca="1" si="10"/>
        <v>0</v>
      </c>
    </row>
    <row r="97" spans="1:20" ht="22.2" customHeight="1" x14ac:dyDescent="0.2">
      <c r="A97" s="49" t="str">
        <f ca="1">入力用!A98</f>
        <v/>
      </c>
      <c r="B97" s="49" t="str">
        <f ca="1">IF(入力用!C98=0,"",入力用!C98)</f>
        <v/>
      </c>
      <c r="C97" s="49" t="str">
        <f ca="1">IF(入力用!B98=0,"",入力用!B98)</f>
        <v/>
      </c>
      <c r="D97" s="49" t="str">
        <f ca="1">IF(入力用!B98=0,"",入力用!B$2)</f>
        <v/>
      </c>
      <c r="E97" s="49" t="str">
        <f ca="1">IF(入力用!B98=0,"",入力用!G98)</f>
        <v/>
      </c>
      <c r="F97" s="50"/>
      <c r="G97" s="50"/>
      <c r="H97" s="50"/>
      <c r="I97" s="49" t="str">
        <f ca="1">IF(入力用!B98=0,"",SUM(F97:H97))</f>
        <v/>
      </c>
      <c r="J97" s="49" t="str">
        <f ca="1">IF(入力用!B98=0,"",入力用!H98)</f>
        <v/>
      </c>
      <c r="K97" s="72"/>
      <c r="L97" s="47" t="str">
        <f ca="1">IF(入力用!B98=0,"",入力用!I98)</f>
        <v/>
      </c>
      <c r="M97" s="47">
        <f t="shared" ca="1" si="10"/>
        <v>0</v>
      </c>
      <c r="N97" s="47">
        <f t="shared" ca="1" si="10"/>
        <v>0</v>
      </c>
      <c r="O97" s="47">
        <f t="shared" ca="1" si="10"/>
        <v>0</v>
      </c>
      <c r="P97" s="47">
        <f t="shared" ca="1" si="10"/>
        <v>0</v>
      </c>
      <c r="Q97" s="47">
        <f t="shared" ca="1" si="10"/>
        <v>0</v>
      </c>
      <c r="R97" s="47">
        <f t="shared" ca="1" si="10"/>
        <v>0</v>
      </c>
      <c r="S97" s="47">
        <f t="shared" ca="1" si="10"/>
        <v>0</v>
      </c>
      <c r="T97" s="47">
        <f t="shared" ca="1" si="10"/>
        <v>0</v>
      </c>
    </row>
    <row r="98" spans="1:20" ht="22.2" customHeight="1" x14ac:dyDescent="0.2">
      <c r="A98" s="49" t="str">
        <f ca="1">入力用!A99</f>
        <v/>
      </c>
      <c r="B98" s="49" t="str">
        <f ca="1">IF(入力用!C99=0,"",入力用!C99)</f>
        <v/>
      </c>
      <c r="C98" s="49" t="str">
        <f ca="1">IF(入力用!B99=0,"",入力用!B99)</f>
        <v/>
      </c>
      <c r="D98" s="49" t="str">
        <f ca="1">IF(入力用!B99=0,"",入力用!B$2)</f>
        <v/>
      </c>
      <c r="E98" s="49" t="str">
        <f ca="1">IF(入力用!B99=0,"",入力用!G99)</f>
        <v/>
      </c>
      <c r="F98" s="50"/>
      <c r="G98" s="50"/>
      <c r="H98" s="50"/>
      <c r="I98" s="49" t="str">
        <f ca="1">IF(入力用!B99=0,"",SUM(F98:H98))</f>
        <v/>
      </c>
      <c r="J98" s="49" t="str">
        <f ca="1">IF(入力用!B99=0,"",入力用!H99)</f>
        <v/>
      </c>
      <c r="K98" s="72"/>
      <c r="L98" s="47" t="str">
        <f ca="1">IF(入力用!B99=0,"",入力用!I99)</f>
        <v/>
      </c>
      <c r="M98" s="47">
        <f t="shared" ca="1" si="10"/>
        <v>0</v>
      </c>
      <c r="N98" s="47">
        <f t="shared" ca="1" si="10"/>
        <v>0</v>
      </c>
      <c r="O98" s="47">
        <f t="shared" ca="1" si="10"/>
        <v>0</v>
      </c>
      <c r="P98" s="47">
        <f t="shared" ca="1" si="10"/>
        <v>0</v>
      </c>
      <c r="Q98" s="47">
        <f t="shared" ca="1" si="10"/>
        <v>0</v>
      </c>
      <c r="R98" s="47">
        <f t="shared" ca="1" si="10"/>
        <v>0</v>
      </c>
      <c r="S98" s="47">
        <f t="shared" ca="1" si="10"/>
        <v>0</v>
      </c>
      <c r="T98" s="47">
        <f t="shared" ca="1" si="10"/>
        <v>0</v>
      </c>
    </row>
    <row r="99" spans="1:20" ht="22.2" customHeight="1" x14ac:dyDescent="0.2">
      <c r="A99" s="49" t="str">
        <f ca="1">入力用!A100</f>
        <v/>
      </c>
      <c r="B99" s="49" t="str">
        <f ca="1">IF(入力用!C100=0,"",入力用!C100)</f>
        <v/>
      </c>
      <c r="C99" s="49" t="str">
        <f ca="1">IF(入力用!B100=0,"",入力用!B100)</f>
        <v/>
      </c>
      <c r="D99" s="49" t="str">
        <f ca="1">IF(入力用!B100=0,"",入力用!B$2)</f>
        <v/>
      </c>
      <c r="E99" s="49" t="str">
        <f ca="1">IF(入力用!B100=0,"",入力用!G100)</f>
        <v/>
      </c>
      <c r="F99" s="50"/>
      <c r="G99" s="50"/>
      <c r="H99" s="50"/>
      <c r="I99" s="49" t="str">
        <f ca="1">IF(入力用!B100=0,"",SUM(F99:H99))</f>
        <v/>
      </c>
      <c r="J99" s="49" t="str">
        <f ca="1">IF(入力用!B100=0,"",入力用!H100)</f>
        <v/>
      </c>
      <c r="K99" s="72"/>
      <c r="L99" s="47" t="str">
        <f ca="1">IF(入力用!B100=0,"",入力用!I100)</f>
        <v/>
      </c>
      <c r="M99" s="47">
        <f t="shared" ca="1" si="10"/>
        <v>0</v>
      </c>
      <c r="N99" s="47">
        <f t="shared" ca="1" si="10"/>
        <v>0</v>
      </c>
      <c r="O99" s="47">
        <f t="shared" ca="1" si="10"/>
        <v>0</v>
      </c>
      <c r="P99" s="47">
        <f t="shared" ca="1" si="10"/>
        <v>0</v>
      </c>
      <c r="Q99" s="47">
        <f t="shared" ca="1" si="10"/>
        <v>0</v>
      </c>
      <c r="R99" s="47">
        <f t="shared" ca="1" si="10"/>
        <v>0</v>
      </c>
      <c r="S99" s="47">
        <f t="shared" ca="1" si="10"/>
        <v>0</v>
      </c>
      <c r="T99" s="47">
        <f t="shared" ca="1" si="10"/>
        <v>0</v>
      </c>
    </row>
    <row r="100" spans="1:20" ht="22.2" customHeight="1" x14ac:dyDescent="0.2">
      <c r="A100" s="49" t="str">
        <f ca="1">入力用!A101</f>
        <v/>
      </c>
      <c r="B100" s="49" t="str">
        <f ca="1">IF(入力用!C101=0,"",入力用!C101)</f>
        <v/>
      </c>
      <c r="C100" s="49" t="str">
        <f ca="1">IF(入力用!B101=0,"",入力用!B101)</f>
        <v/>
      </c>
      <c r="D100" s="49" t="str">
        <f ca="1">IF(入力用!B101=0,"",入力用!B$2)</f>
        <v/>
      </c>
      <c r="E100" s="49" t="str">
        <f ca="1">IF(入力用!B101=0,"",入力用!G101)</f>
        <v/>
      </c>
      <c r="F100" s="50"/>
      <c r="G100" s="50"/>
      <c r="H100" s="50"/>
      <c r="I100" s="49" t="str">
        <f ca="1">IF(入力用!B101=0,"",SUM(F100:H100))</f>
        <v/>
      </c>
      <c r="J100" s="49" t="str">
        <f ca="1">IF(入力用!B101=0,"",入力用!H101)</f>
        <v/>
      </c>
      <c r="K100" s="72"/>
      <c r="L100" s="47" t="str">
        <f ca="1">IF(入力用!B101=0,"",入力用!I101)</f>
        <v/>
      </c>
      <c r="M100" s="47">
        <f t="shared" ca="1" si="10"/>
        <v>0</v>
      </c>
      <c r="N100" s="47">
        <f t="shared" ca="1" si="10"/>
        <v>0</v>
      </c>
      <c r="O100" s="47">
        <f t="shared" ca="1" si="10"/>
        <v>0</v>
      </c>
      <c r="P100" s="47">
        <f t="shared" ca="1" si="10"/>
        <v>0</v>
      </c>
      <c r="Q100" s="47">
        <f t="shared" ca="1" si="10"/>
        <v>0</v>
      </c>
      <c r="R100" s="47">
        <f t="shared" ca="1" si="10"/>
        <v>0</v>
      </c>
      <c r="S100" s="47">
        <f t="shared" ca="1" si="10"/>
        <v>0</v>
      </c>
      <c r="T100" s="47">
        <f t="shared" ca="1" si="10"/>
        <v>0</v>
      </c>
    </row>
    <row r="101" spans="1:20" ht="22.2" customHeight="1" x14ac:dyDescent="0.2">
      <c r="A101" s="49" t="str">
        <f ca="1">入力用!A102</f>
        <v/>
      </c>
      <c r="B101" s="49" t="str">
        <f ca="1">IF(入力用!C102=0,"",入力用!C102)</f>
        <v/>
      </c>
      <c r="C101" s="49" t="str">
        <f ca="1">IF(入力用!B102=0,"",入力用!B102)</f>
        <v/>
      </c>
      <c r="D101" s="49" t="str">
        <f ca="1">IF(入力用!B102=0,"",入力用!B$2)</f>
        <v/>
      </c>
      <c r="E101" s="49" t="str">
        <f ca="1">IF(入力用!B102=0,"",入力用!G102)</f>
        <v/>
      </c>
      <c r="F101" s="50"/>
      <c r="G101" s="50"/>
      <c r="H101" s="50"/>
      <c r="I101" s="49" t="str">
        <f ca="1">IF(入力用!B102=0,"",SUM(F101:H101))</f>
        <v/>
      </c>
      <c r="J101" s="49" t="str">
        <f ca="1">IF(入力用!B102=0,"",入力用!H102)</f>
        <v/>
      </c>
      <c r="K101" s="72"/>
      <c r="L101" s="47" t="str">
        <f ca="1">IF(入力用!B102=0,"",入力用!I102)</f>
        <v/>
      </c>
      <c r="M101" s="47">
        <f t="shared" ca="1" si="10"/>
        <v>0</v>
      </c>
      <c r="N101" s="47">
        <f t="shared" ca="1" si="10"/>
        <v>0</v>
      </c>
      <c r="O101" s="47">
        <f t="shared" ca="1" si="10"/>
        <v>0</v>
      </c>
      <c r="P101" s="47">
        <f t="shared" ca="1" si="10"/>
        <v>0</v>
      </c>
      <c r="Q101" s="47">
        <f t="shared" ca="1" si="10"/>
        <v>0</v>
      </c>
      <c r="R101" s="47">
        <f t="shared" ca="1" si="10"/>
        <v>0</v>
      </c>
      <c r="S101" s="47">
        <f t="shared" ca="1" si="10"/>
        <v>0</v>
      </c>
      <c r="T101" s="47">
        <f t="shared" ca="1" si="10"/>
        <v>0</v>
      </c>
    </row>
    <row r="102" spans="1:20" ht="22.2" customHeight="1" x14ac:dyDescent="0.2">
      <c r="A102" s="49" t="str">
        <f ca="1">入力用!A103</f>
        <v/>
      </c>
      <c r="B102" s="49" t="str">
        <f ca="1">IF(入力用!C103=0,"",入力用!C103)</f>
        <v/>
      </c>
      <c r="C102" s="49" t="str">
        <f ca="1">IF(入力用!B103=0,"",入力用!B103)</f>
        <v/>
      </c>
      <c r="D102" s="49" t="str">
        <f ca="1">IF(入力用!B103=0,"",入力用!B$2)</f>
        <v/>
      </c>
      <c r="E102" s="49" t="str">
        <f ca="1">IF(入力用!B103=0,"",入力用!G103)</f>
        <v/>
      </c>
      <c r="F102" s="50"/>
      <c r="G102" s="50"/>
      <c r="H102" s="50"/>
      <c r="I102" s="49" t="str">
        <f ca="1">IF(入力用!B103=0,"",SUM(F102:H102))</f>
        <v/>
      </c>
      <c r="J102" s="49" t="str">
        <f ca="1">IF(入力用!B103=0,"",入力用!H103)</f>
        <v/>
      </c>
      <c r="K102" s="72"/>
      <c r="L102" s="47" t="str">
        <f ca="1">IF(入力用!B103=0,"",入力用!I103)</f>
        <v/>
      </c>
      <c r="M102" s="47">
        <f t="shared" ca="1" si="10"/>
        <v>0</v>
      </c>
      <c r="N102" s="47">
        <f t="shared" ca="1" si="10"/>
        <v>0</v>
      </c>
      <c r="O102" s="47">
        <f t="shared" ca="1" si="10"/>
        <v>0</v>
      </c>
      <c r="P102" s="47">
        <f t="shared" ca="1" si="10"/>
        <v>0</v>
      </c>
      <c r="Q102" s="47">
        <f t="shared" ca="1" si="10"/>
        <v>0</v>
      </c>
      <c r="R102" s="47">
        <f t="shared" ca="1" si="10"/>
        <v>0</v>
      </c>
      <c r="S102" s="47">
        <f t="shared" ca="1" si="10"/>
        <v>0</v>
      </c>
      <c r="T102" s="47">
        <f t="shared" ca="1" si="10"/>
        <v>0</v>
      </c>
    </row>
    <row r="103" spans="1:20" x14ac:dyDescent="0.2">
      <c r="T103" s="47">
        <f ca="1">LARGE(T$3:T$102,1)</f>
        <v>0</v>
      </c>
    </row>
    <row r="104" spans="1:20" x14ac:dyDescent="0.2">
      <c r="T104" s="47">
        <f ca="1">LARGE(T$3:T$102,2)</f>
        <v>0</v>
      </c>
    </row>
    <row r="105" spans="1:20" x14ac:dyDescent="0.2">
      <c r="T105" s="47">
        <f ca="1">LARGE(T$3:T$102,3)</f>
        <v>0</v>
      </c>
    </row>
  </sheetData>
  <sheetProtection algorithmName="SHA-512" hashValue="t68R696UnJPmZSEzRRuPPJc0u01oiKgawWtk2t80V8+Gfrn5XiN66uL5iQC1rNT7de9fXOOQdO+XlYyS1qcoiQ==" saltValue="Xg0b9X5g2nfHM5CF33tt/w==" spinCount="100000" sheet="1" objects="1" scenarios="1"/>
  <mergeCells count="8">
    <mergeCell ref="C1:C2"/>
    <mergeCell ref="I1:I2"/>
    <mergeCell ref="J1:J2"/>
    <mergeCell ref="F1:F2"/>
    <mergeCell ref="G1:G2"/>
    <mergeCell ref="H1:H2"/>
    <mergeCell ref="D1:D2"/>
    <mergeCell ref="E1:E2"/>
  </mergeCells>
  <phoneticPr fontId="2"/>
  <dataValidations count="2">
    <dataValidation type="list" allowBlank="1" showInputMessage="1" showErrorMessage="1" sqref="F3:G102" xr:uid="{00000000-0002-0000-0400-000000000000}">
      <formula1>$U$3:$U$83</formula1>
    </dataValidation>
    <dataValidation type="list" allowBlank="1" showInputMessage="1" showErrorMessage="1" sqref="H3:H102" xr:uid="{00000000-0002-0000-0400-000001000000}">
      <formula1>$V$3:$V$43</formula1>
    </dataValidation>
  </dataValidations>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CECFF"/>
  </sheetPr>
  <dimension ref="A1:T102"/>
  <sheetViews>
    <sheetView workbookViewId="0">
      <pane ySplit="2" topLeftCell="A3" activePane="bottomLeft" state="frozenSplit"/>
      <selection activeCell="K13" sqref="K13"/>
      <selection pane="bottomLeft" activeCell="K13" sqref="K13"/>
    </sheetView>
  </sheetViews>
  <sheetFormatPr defaultColWidth="9" defaultRowHeight="13.2" x14ac:dyDescent="0.2"/>
  <cols>
    <col min="1" max="1" width="9" style="52"/>
    <col min="2" max="2" width="19.6640625" style="52" customWidth="1"/>
    <col min="3" max="4" width="10.33203125" style="52" hidden="1" customWidth="1"/>
    <col min="5" max="5" width="9.33203125" style="52" customWidth="1"/>
    <col min="6" max="11" width="10.33203125" style="52" customWidth="1"/>
    <col min="12" max="12" width="21.44140625" style="52" customWidth="1"/>
    <col min="13" max="13" width="15.44140625" style="47" hidden="1" customWidth="1"/>
    <col min="14" max="17" width="8.21875" style="47" hidden="1" customWidth="1"/>
    <col min="18" max="19" width="15.44140625" style="47" hidden="1" customWidth="1"/>
    <col min="20" max="20" width="15.44140625" style="76" customWidth="1"/>
    <col min="21" max="16384" width="9" style="47"/>
  </cols>
  <sheetData>
    <row r="1" spans="1:20" ht="22.5" customHeight="1" x14ac:dyDescent="0.2">
      <c r="A1" s="62">
        <f>入力用!A2</f>
        <v>0</v>
      </c>
      <c r="B1" s="62">
        <f>入力用!B2</f>
        <v>0</v>
      </c>
      <c r="C1" s="131" t="s">
        <v>136</v>
      </c>
      <c r="D1" s="131" t="s">
        <v>91</v>
      </c>
      <c r="E1" s="131" t="s">
        <v>92</v>
      </c>
      <c r="F1" s="131" t="s">
        <v>127</v>
      </c>
      <c r="G1" s="131"/>
      <c r="H1" s="131" t="s">
        <v>133</v>
      </c>
      <c r="I1" s="131"/>
      <c r="J1" s="131" t="s">
        <v>146</v>
      </c>
      <c r="K1" s="131"/>
      <c r="L1" s="131" t="s">
        <v>97</v>
      </c>
      <c r="M1" s="53">
        <f>参加申込用紙!B3</f>
        <v>0</v>
      </c>
      <c r="R1" s="34" t="s">
        <v>63</v>
      </c>
      <c r="S1" s="47" t="s">
        <v>129</v>
      </c>
    </row>
    <row r="2" spans="1:20" ht="21.75" customHeight="1" thickBot="1" x14ac:dyDescent="0.25">
      <c r="A2" s="49" t="s">
        <v>89</v>
      </c>
      <c r="B2" s="49" t="s">
        <v>90</v>
      </c>
      <c r="C2" s="131"/>
      <c r="D2" s="131"/>
      <c r="E2" s="131"/>
      <c r="F2" s="45" t="s">
        <v>134</v>
      </c>
      <c r="G2" s="49" t="s">
        <v>135</v>
      </c>
      <c r="H2" s="45" t="s">
        <v>134</v>
      </c>
      <c r="I2" s="49" t="s">
        <v>135</v>
      </c>
      <c r="J2" s="45" t="s">
        <v>134</v>
      </c>
      <c r="K2" s="49" t="s">
        <v>135</v>
      </c>
      <c r="L2" s="131"/>
      <c r="M2" s="53">
        <f>入力用!B2</f>
        <v>0</v>
      </c>
      <c r="N2" s="46"/>
      <c r="R2" s="34" t="s">
        <v>64</v>
      </c>
      <c r="S2" s="47" t="s">
        <v>129</v>
      </c>
    </row>
    <row r="3" spans="1:20" ht="21.75" customHeight="1" x14ac:dyDescent="0.2">
      <c r="A3" s="48" t="str">
        <f ca="1">入力用!A4</f>
        <v/>
      </c>
      <c r="B3" s="48" t="str">
        <f ca="1">IF(入力用!C4=0,"",入力用!C4)</f>
        <v/>
      </c>
      <c r="C3" s="48" t="str">
        <f ca="1">IF(入力用!B4=0,"",入力用!B4)</f>
        <v/>
      </c>
      <c r="D3" s="48" t="str">
        <f ca="1">IF(入力用!B4=0,"",入力用!B$2)</f>
        <v/>
      </c>
      <c r="E3" s="63" t="str">
        <f ca="1">IF(入力用!B4=0,"",入力用!G4)</f>
        <v/>
      </c>
      <c r="F3" s="59"/>
      <c r="G3" s="64"/>
      <c r="H3" s="59"/>
      <c r="I3" s="64"/>
      <c r="J3" s="59"/>
      <c r="K3" s="65"/>
      <c r="L3" s="66" t="str">
        <f ca="1">IF(入力用!B4=0,"",入力用!Z4)</f>
        <v/>
      </c>
      <c r="M3" s="51" t="s">
        <v>98</v>
      </c>
      <c r="O3" s="47">
        <v>0</v>
      </c>
      <c r="P3" s="47">
        <v>0</v>
      </c>
      <c r="R3" s="29" t="s">
        <v>65</v>
      </c>
      <c r="S3" s="47" t="s">
        <v>130</v>
      </c>
      <c r="T3" s="77" t="str">
        <f ca="1">IF(入力用!B4=0,"",IF(OR(F3&gt;G3,H3&gt;I3,J3&gt;K3),"【要修正】いずれかの連続正答点が通常点を超えています",""))</f>
        <v/>
      </c>
    </row>
    <row r="4" spans="1:20" ht="22.5" customHeight="1" x14ac:dyDescent="0.2">
      <c r="A4" s="49" t="str">
        <f ca="1">入力用!A5</f>
        <v/>
      </c>
      <c r="B4" s="49" t="str">
        <f ca="1">IF(入力用!C5=0,"",入力用!C5)</f>
        <v/>
      </c>
      <c r="C4" s="49" t="str">
        <f ca="1">IF(入力用!B5=0,"",入力用!B5)</f>
        <v/>
      </c>
      <c r="D4" s="49" t="str">
        <f ca="1">IF(入力用!B5=0,"",入力用!B$2)</f>
        <v/>
      </c>
      <c r="E4" s="56" t="str">
        <f ca="1">IF(入力用!B5=0,"",入力用!G5)</f>
        <v/>
      </c>
      <c r="F4" s="60"/>
      <c r="G4" s="58"/>
      <c r="H4" s="60"/>
      <c r="I4" s="58"/>
      <c r="J4" s="60"/>
      <c r="K4" s="57"/>
      <c r="L4" s="66" t="str">
        <f ca="1">IF(入力用!B5=0,"",入力用!Z5)</f>
        <v/>
      </c>
      <c r="O4" s="47">
        <v>1</v>
      </c>
      <c r="P4" s="47">
        <v>1</v>
      </c>
      <c r="R4" s="34" t="s">
        <v>66</v>
      </c>
      <c r="S4" s="47" t="s">
        <v>130</v>
      </c>
      <c r="T4" s="77" t="str">
        <f ca="1">IF(入力用!B5=0,"",IF(OR(F4&gt;G4,H4&gt;I4,J4&gt;K4),"【要修正】いずれかの連続正答点が通常点を超えています",""))</f>
        <v/>
      </c>
    </row>
    <row r="5" spans="1:20" ht="22.5" customHeight="1" x14ac:dyDescent="0.2">
      <c r="A5" s="49" t="str">
        <f ca="1">入力用!A6</f>
        <v/>
      </c>
      <c r="B5" s="49" t="str">
        <f ca="1">IF(入力用!C6=0,"",入力用!C6)</f>
        <v/>
      </c>
      <c r="C5" s="49" t="str">
        <f ca="1">IF(入力用!B6=0,"",入力用!B6)</f>
        <v/>
      </c>
      <c r="D5" s="49" t="str">
        <f ca="1">IF(入力用!B6=0,"",入力用!B$2)</f>
        <v/>
      </c>
      <c r="E5" s="56" t="str">
        <f ca="1">IF(入力用!B6=0,"",入力用!G6)</f>
        <v/>
      </c>
      <c r="F5" s="60"/>
      <c r="G5" s="58"/>
      <c r="H5" s="60"/>
      <c r="I5" s="58"/>
      <c r="J5" s="60"/>
      <c r="K5" s="57"/>
      <c r="L5" s="66" t="str">
        <f ca="1">IF(入力用!B6=0,"",入力用!Z6)</f>
        <v/>
      </c>
      <c r="O5" s="47">
        <v>2</v>
      </c>
      <c r="P5" s="47">
        <v>2</v>
      </c>
      <c r="R5" s="34" t="s">
        <v>67</v>
      </c>
      <c r="S5" s="47" t="s">
        <v>130</v>
      </c>
      <c r="T5" s="77" t="str">
        <f ca="1">IF(入力用!B6=0,"",IF(OR(F5&gt;G5,H5&gt;I5,J5&gt;K5),"【要修正】いずれかの連続正答点が通常点を超えています",""))</f>
        <v/>
      </c>
    </row>
    <row r="6" spans="1:20" ht="22.5" customHeight="1" x14ac:dyDescent="0.2">
      <c r="A6" s="49" t="str">
        <f ca="1">入力用!A7</f>
        <v/>
      </c>
      <c r="B6" s="49" t="str">
        <f ca="1">IF(入力用!C7=0,"",入力用!C7)</f>
        <v/>
      </c>
      <c r="C6" s="49" t="str">
        <f ca="1">IF(入力用!B7=0,"",入力用!B7)</f>
        <v/>
      </c>
      <c r="D6" s="49" t="str">
        <f ca="1">IF(入力用!B7=0,"",入力用!B$2)</f>
        <v/>
      </c>
      <c r="E6" s="56" t="str">
        <f ca="1">IF(入力用!B7=0,"",入力用!G7)</f>
        <v/>
      </c>
      <c r="F6" s="60"/>
      <c r="G6" s="58"/>
      <c r="H6" s="60"/>
      <c r="I6" s="58"/>
      <c r="J6" s="60"/>
      <c r="K6" s="57"/>
      <c r="L6" s="66" t="str">
        <f ca="1">IF(入力用!B7=0,"",入力用!Z7)</f>
        <v/>
      </c>
      <c r="O6" s="47">
        <v>3</v>
      </c>
      <c r="P6" s="47">
        <v>3</v>
      </c>
      <c r="R6" s="34" t="s">
        <v>68</v>
      </c>
      <c r="S6" s="47" t="s">
        <v>68</v>
      </c>
      <c r="T6" s="77" t="str">
        <f ca="1">IF(入力用!B7=0,"",IF(OR(F6&gt;G6,H6&gt;I6,J6&gt;K6),"【要修正】いずれかの連続正答点が通常点を超えています",""))</f>
        <v/>
      </c>
    </row>
    <row r="7" spans="1:20" ht="22.5" customHeight="1" x14ac:dyDescent="0.2">
      <c r="A7" s="49" t="str">
        <f ca="1">入力用!A8</f>
        <v/>
      </c>
      <c r="B7" s="49" t="str">
        <f ca="1">IF(入力用!C8=0,"",入力用!C8)</f>
        <v/>
      </c>
      <c r="C7" s="49" t="str">
        <f ca="1">IF(入力用!B8=0,"",入力用!B8)</f>
        <v/>
      </c>
      <c r="D7" s="49" t="str">
        <f ca="1">IF(入力用!B8=0,"",入力用!B$2)</f>
        <v/>
      </c>
      <c r="E7" s="56" t="str">
        <f ca="1">IF(入力用!B8=0,"",入力用!G8)</f>
        <v/>
      </c>
      <c r="F7" s="60"/>
      <c r="G7" s="58"/>
      <c r="H7" s="60"/>
      <c r="I7" s="58"/>
      <c r="J7" s="60"/>
      <c r="K7" s="57"/>
      <c r="L7" s="66" t="str">
        <f ca="1">IF(入力用!B8=0,"",入力用!Z8)</f>
        <v/>
      </c>
      <c r="O7" s="47">
        <v>4</v>
      </c>
      <c r="P7" s="47">
        <v>4</v>
      </c>
      <c r="R7" s="34" t="s">
        <v>69</v>
      </c>
      <c r="S7" s="47" t="s">
        <v>131</v>
      </c>
      <c r="T7" s="77" t="str">
        <f ca="1">IF(入力用!B8=0,"",IF(OR(F7&gt;G7,H7&gt;I7,J7&gt;K7),"【要修正】いずれかの連続正答点が通常点を超えています",""))</f>
        <v/>
      </c>
    </row>
    <row r="8" spans="1:20" ht="22.5" customHeight="1" x14ac:dyDescent="0.2">
      <c r="A8" s="49" t="str">
        <f ca="1">入力用!A9</f>
        <v/>
      </c>
      <c r="B8" s="49" t="str">
        <f ca="1">IF(入力用!C9=0,"",入力用!C9)</f>
        <v/>
      </c>
      <c r="C8" s="49" t="str">
        <f ca="1">IF(入力用!B9=0,"",入力用!B9)</f>
        <v/>
      </c>
      <c r="D8" s="49" t="str">
        <f ca="1">IF(入力用!B9=0,"",入力用!B$2)</f>
        <v/>
      </c>
      <c r="E8" s="56" t="str">
        <f ca="1">IF(入力用!B9=0,"",入力用!G9)</f>
        <v/>
      </c>
      <c r="F8" s="60"/>
      <c r="G8" s="58"/>
      <c r="H8" s="60"/>
      <c r="I8" s="58"/>
      <c r="J8" s="60"/>
      <c r="K8" s="57"/>
      <c r="L8" s="66" t="str">
        <f ca="1">IF(入力用!B9=0,"",入力用!Z9)</f>
        <v/>
      </c>
      <c r="O8" s="47">
        <v>5</v>
      </c>
      <c r="P8" s="47">
        <v>5</v>
      </c>
      <c r="R8" s="34" t="s">
        <v>70</v>
      </c>
      <c r="S8" s="47" t="s">
        <v>131</v>
      </c>
      <c r="T8" s="77" t="str">
        <f ca="1">IF(入力用!B9=0,"",IF(OR(F8&gt;G8,H8&gt;I8,J8&gt;K8),"【要修正】いずれかの連続正答点が通常点を超えています",""))</f>
        <v/>
      </c>
    </row>
    <row r="9" spans="1:20" ht="22.5" customHeight="1" x14ac:dyDescent="0.2">
      <c r="A9" s="49" t="str">
        <f ca="1">入力用!A10</f>
        <v/>
      </c>
      <c r="B9" s="49" t="str">
        <f ca="1">IF(入力用!C10=0,"",入力用!C10)</f>
        <v/>
      </c>
      <c r="C9" s="49" t="str">
        <f ca="1">IF(入力用!B10=0,"",入力用!B10)</f>
        <v/>
      </c>
      <c r="D9" s="49" t="str">
        <f ca="1">IF(入力用!B10=0,"",入力用!B$2)</f>
        <v/>
      </c>
      <c r="E9" s="56" t="str">
        <f ca="1">IF(入力用!B10=0,"",入力用!G10)</f>
        <v/>
      </c>
      <c r="F9" s="60"/>
      <c r="G9" s="58"/>
      <c r="H9" s="60"/>
      <c r="I9" s="58"/>
      <c r="J9" s="60"/>
      <c r="K9" s="57"/>
      <c r="L9" s="66" t="str">
        <f ca="1">IF(入力用!B10=0,"",入力用!Z10)</f>
        <v/>
      </c>
      <c r="O9" s="47">
        <v>6</v>
      </c>
      <c r="P9" s="47">
        <v>6</v>
      </c>
      <c r="T9" s="77" t="str">
        <f ca="1">IF(入力用!B10=0,"",IF(OR(F9&gt;G9,H9&gt;I9,J9&gt;K9),"【要修正】いずれかの連続正答点が通常点を超えています",""))</f>
        <v/>
      </c>
    </row>
    <row r="10" spans="1:20" ht="22.5" customHeight="1" x14ac:dyDescent="0.2">
      <c r="A10" s="49" t="str">
        <f ca="1">入力用!A11</f>
        <v/>
      </c>
      <c r="B10" s="49" t="str">
        <f ca="1">IF(入力用!C11=0,"",入力用!C11)</f>
        <v/>
      </c>
      <c r="C10" s="49" t="str">
        <f ca="1">IF(入力用!B11=0,"",入力用!B11)</f>
        <v/>
      </c>
      <c r="D10" s="49" t="str">
        <f ca="1">IF(入力用!B11=0,"",入力用!B$2)</f>
        <v/>
      </c>
      <c r="E10" s="56" t="str">
        <f ca="1">IF(入力用!B11=0,"",入力用!G11)</f>
        <v/>
      </c>
      <c r="F10" s="60"/>
      <c r="G10" s="58"/>
      <c r="H10" s="60"/>
      <c r="I10" s="58"/>
      <c r="J10" s="60"/>
      <c r="K10" s="57"/>
      <c r="L10" s="66" t="str">
        <f ca="1">IF(入力用!B11=0,"",入力用!Z11)</f>
        <v/>
      </c>
      <c r="O10" s="47">
        <v>7</v>
      </c>
      <c r="P10" s="47">
        <v>7</v>
      </c>
      <c r="T10" s="77" t="str">
        <f ca="1">IF(入力用!B11=0,"",IF(OR(F10&gt;G10,H10&gt;I10,J10&gt;K10),"【要修正】いずれかの連続正答点が通常点を超えています",""))</f>
        <v/>
      </c>
    </row>
    <row r="11" spans="1:20" ht="22.5" customHeight="1" x14ac:dyDescent="0.2">
      <c r="A11" s="49" t="str">
        <f ca="1">入力用!A12</f>
        <v/>
      </c>
      <c r="B11" s="49" t="str">
        <f ca="1">IF(入力用!C12=0,"",入力用!C12)</f>
        <v/>
      </c>
      <c r="C11" s="49" t="str">
        <f ca="1">IF(入力用!B12=0,"",入力用!B12)</f>
        <v/>
      </c>
      <c r="D11" s="49" t="str">
        <f ca="1">IF(入力用!B12=0,"",入力用!B$2)</f>
        <v/>
      </c>
      <c r="E11" s="56" t="str">
        <f ca="1">IF(入力用!B12=0,"",入力用!G12)</f>
        <v/>
      </c>
      <c r="F11" s="60"/>
      <c r="G11" s="58"/>
      <c r="H11" s="60"/>
      <c r="I11" s="58"/>
      <c r="J11" s="60"/>
      <c r="K11" s="57"/>
      <c r="L11" s="66" t="str">
        <f ca="1">IF(入力用!B12=0,"",入力用!Z12)</f>
        <v/>
      </c>
      <c r="O11" s="47">
        <v>8</v>
      </c>
      <c r="P11" s="47">
        <v>8</v>
      </c>
      <c r="T11" s="77" t="str">
        <f ca="1">IF(入力用!B12=0,"",IF(OR(F11&gt;G11,H11&gt;I11,J11&gt;K11),"【要修正】いずれかの連続正答点が通常点を超えています",""))</f>
        <v/>
      </c>
    </row>
    <row r="12" spans="1:20" ht="22.5" customHeight="1" x14ac:dyDescent="0.2">
      <c r="A12" s="49" t="str">
        <f ca="1">入力用!A13</f>
        <v/>
      </c>
      <c r="B12" s="49" t="str">
        <f ca="1">IF(入力用!C13=0,"",入力用!C13)</f>
        <v/>
      </c>
      <c r="C12" s="49" t="str">
        <f ca="1">IF(入力用!B13=0,"",入力用!B13)</f>
        <v/>
      </c>
      <c r="D12" s="49" t="str">
        <f ca="1">IF(入力用!B13=0,"",入力用!B$2)</f>
        <v/>
      </c>
      <c r="E12" s="56" t="str">
        <f ca="1">IF(入力用!B13=0,"",入力用!G13)</f>
        <v/>
      </c>
      <c r="F12" s="60"/>
      <c r="G12" s="58"/>
      <c r="H12" s="60"/>
      <c r="I12" s="58"/>
      <c r="J12" s="60"/>
      <c r="K12" s="57"/>
      <c r="L12" s="66" t="str">
        <f ca="1">IF(入力用!B13=0,"",入力用!Z13)</f>
        <v/>
      </c>
      <c r="O12" s="47">
        <v>9</v>
      </c>
      <c r="P12" s="47">
        <v>9</v>
      </c>
      <c r="T12" s="77" t="str">
        <f ca="1">IF(入力用!B13=0,"",IF(OR(F12&gt;G12,H12&gt;I12,J12&gt;K12),"【要修正】いずれかの連続正答点が通常点を超えています",""))</f>
        <v/>
      </c>
    </row>
    <row r="13" spans="1:20" ht="22.5" customHeight="1" x14ac:dyDescent="0.2">
      <c r="A13" s="49" t="str">
        <f ca="1">入力用!A14</f>
        <v/>
      </c>
      <c r="B13" s="49" t="str">
        <f ca="1">IF(入力用!C14=0,"",入力用!C14)</f>
        <v/>
      </c>
      <c r="C13" s="49" t="str">
        <f ca="1">IF(入力用!B14=0,"",入力用!B14)</f>
        <v/>
      </c>
      <c r="D13" s="49" t="str">
        <f ca="1">IF(入力用!B14=0,"",入力用!B$2)</f>
        <v/>
      </c>
      <c r="E13" s="56" t="str">
        <f ca="1">IF(入力用!B14=0,"",入力用!G14)</f>
        <v/>
      </c>
      <c r="F13" s="60"/>
      <c r="G13" s="58"/>
      <c r="H13" s="60"/>
      <c r="I13" s="58"/>
      <c r="J13" s="60"/>
      <c r="K13" s="57"/>
      <c r="L13" s="66" t="str">
        <f ca="1">IF(入力用!B14=0,"",入力用!Z14)</f>
        <v/>
      </c>
      <c r="O13" s="47">
        <v>10</v>
      </c>
      <c r="P13" s="47">
        <v>10</v>
      </c>
      <c r="T13" s="77" t="str">
        <f ca="1">IF(入力用!B14=0,"",IF(OR(F13&gt;G13,H13&gt;I13,J13&gt;K13),"【要修正】いずれかの連続正答点が通常点を超えています",""))</f>
        <v/>
      </c>
    </row>
    <row r="14" spans="1:20" ht="22.5" customHeight="1" x14ac:dyDescent="0.2">
      <c r="A14" s="49" t="str">
        <f ca="1">入力用!A15</f>
        <v/>
      </c>
      <c r="B14" s="49" t="str">
        <f ca="1">IF(入力用!C15=0,"",入力用!C15)</f>
        <v/>
      </c>
      <c r="C14" s="49" t="str">
        <f ca="1">IF(入力用!B15=0,"",入力用!B15)</f>
        <v/>
      </c>
      <c r="D14" s="49" t="str">
        <f ca="1">IF(入力用!B15=0,"",入力用!B$2)</f>
        <v/>
      </c>
      <c r="E14" s="56" t="str">
        <f ca="1">IF(入力用!B15=0,"",入力用!G15)</f>
        <v/>
      </c>
      <c r="F14" s="60"/>
      <c r="G14" s="58"/>
      <c r="H14" s="60"/>
      <c r="I14" s="58"/>
      <c r="J14" s="60"/>
      <c r="K14" s="57"/>
      <c r="L14" s="66" t="str">
        <f ca="1">IF(入力用!B15=0,"",入力用!Z15)</f>
        <v/>
      </c>
      <c r="O14" s="47">
        <v>11</v>
      </c>
      <c r="P14" s="47">
        <v>11</v>
      </c>
      <c r="T14" s="77" t="str">
        <f ca="1">IF(入力用!B15=0,"",IF(OR(F14&gt;G14,H14&gt;I14,J14&gt;K14),"【要修正】いずれかの連続正答点が通常点を超えています",""))</f>
        <v/>
      </c>
    </row>
    <row r="15" spans="1:20" ht="22.5" customHeight="1" x14ac:dyDescent="0.2">
      <c r="A15" s="49" t="str">
        <f ca="1">入力用!A16</f>
        <v/>
      </c>
      <c r="B15" s="49" t="str">
        <f ca="1">IF(入力用!C16=0,"",入力用!C16)</f>
        <v/>
      </c>
      <c r="C15" s="49" t="str">
        <f ca="1">IF(入力用!B16=0,"",入力用!B16)</f>
        <v/>
      </c>
      <c r="D15" s="49" t="str">
        <f ca="1">IF(入力用!B16=0,"",入力用!B$2)</f>
        <v/>
      </c>
      <c r="E15" s="56" t="str">
        <f ca="1">IF(入力用!B16=0,"",入力用!G16)</f>
        <v/>
      </c>
      <c r="F15" s="60"/>
      <c r="G15" s="58"/>
      <c r="H15" s="60"/>
      <c r="I15" s="58"/>
      <c r="J15" s="60"/>
      <c r="K15" s="57"/>
      <c r="L15" s="66" t="str">
        <f ca="1">IF(入力用!B16=0,"",入力用!Z16)</f>
        <v/>
      </c>
      <c r="O15" s="47">
        <v>12</v>
      </c>
      <c r="P15" s="47">
        <v>12</v>
      </c>
      <c r="T15" s="77" t="str">
        <f ca="1">IF(入力用!B16=0,"",IF(OR(F15&gt;G15,H15&gt;I15,J15&gt;K15),"【要修正】いずれかの連続正答点が通常点を超えています",""))</f>
        <v/>
      </c>
    </row>
    <row r="16" spans="1:20" ht="22.5" customHeight="1" x14ac:dyDescent="0.2">
      <c r="A16" s="49" t="str">
        <f ca="1">入力用!A17</f>
        <v/>
      </c>
      <c r="B16" s="49" t="str">
        <f ca="1">IF(入力用!C17=0,"",入力用!C17)</f>
        <v/>
      </c>
      <c r="C16" s="49" t="str">
        <f ca="1">IF(入力用!B17=0,"",入力用!B17)</f>
        <v/>
      </c>
      <c r="D16" s="49" t="str">
        <f ca="1">IF(入力用!B17=0,"",入力用!B$2)</f>
        <v/>
      </c>
      <c r="E16" s="56" t="str">
        <f ca="1">IF(入力用!B17=0,"",入力用!G17)</f>
        <v/>
      </c>
      <c r="F16" s="60"/>
      <c r="G16" s="58"/>
      <c r="H16" s="60"/>
      <c r="I16" s="58"/>
      <c r="J16" s="60"/>
      <c r="K16" s="57"/>
      <c r="L16" s="66" t="str">
        <f ca="1">IF(入力用!B17=0,"",入力用!Z17)</f>
        <v/>
      </c>
      <c r="O16" s="47">
        <v>13</v>
      </c>
      <c r="P16" s="47">
        <v>13</v>
      </c>
      <c r="T16" s="77" t="str">
        <f ca="1">IF(入力用!B17=0,"",IF(OR(F16&gt;G16,H16&gt;I16,J16&gt;K16),"【要修正】いずれかの連続正答点が通常点を超えています",""))</f>
        <v/>
      </c>
    </row>
    <row r="17" spans="1:20" ht="22.5" customHeight="1" x14ac:dyDescent="0.2">
      <c r="A17" s="49" t="str">
        <f ca="1">入力用!A18</f>
        <v/>
      </c>
      <c r="B17" s="49" t="str">
        <f ca="1">IF(入力用!C18=0,"",入力用!C18)</f>
        <v/>
      </c>
      <c r="C17" s="49" t="str">
        <f ca="1">IF(入力用!B18=0,"",入力用!B18)</f>
        <v/>
      </c>
      <c r="D17" s="49" t="str">
        <f ca="1">IF(入力用!B18=0,"",入力用!B$2)</f>
        <v/>
      </c>
      <c r="E17" s="56" t="str">
        <f ca="1">IF(入力用!B18=0,"",入力用!G18)</f>
        <v/>
      </c>
      <c r="F17" s="60"/>
      <c r="G17" s="58"/>
      <c r="H17" s="60"/>
      <c r="I17" s="58"/>
      <c r="J17" s="60"/>
      <c r="K17" s="57"/>
      <c r="L17" s="66" t="str">
        <f ca="1">IF(入力用!B18=0,"",入力用!Z18)</f>
        <v/>
      </c>
      <c r="O17" s="47">
        <v>14</v>
      </c>
      <c r="P17" s="47">
        <v>14</v>
      </c>
      <c r="T17" s="77" t="str">
        <f ca="1">IF(入力用!B18=0,"",IF(OR(F17&gt;G17,H17&gt;I17,J17&gt;K17),"【要修正】いずれかの連続正答点が通常点を超えています",""))</f>
        <v/>
      </c>
    </row>
    <row r="18" spans="1:20" ht="22.5" customHeight="1" x14ac:dyDescent="0.2">
      <c r="A18" s="49" t="str">
        <f ca="1">入力用!A19</f>
        <v/>
      </c>
      <c r="B18" s="49" t="str">
        <f ca="1">IF(入力用!C19=0,"",入力用!C19)</f>
        <v/>
      </c>
      <c r="C18" s="49" t="str">
        <f ca="1">IF(入力用!B19=0,"",入力用!B19)</f>
        <v/>
      </c>
      <c r="D18" s="49" t="str">
        <f ca="1">IF(入力用!B19=0,"",入力用!B$2)</f>
        <v/>
      </c>
      <c r="E18" s="56" t="str">
        <f ca="1">IF(入力用!B19=0,"",入力用!G19)</f>
        <v/>
      </c>
      <c r="F18" s="60"/>
      <c r="G18" s="58"/>
      <c r="H18" s="60"/>
      <c r="I18" s="58"/>
      <c r="J18" s="60"/>
      <c r="K18" s="57"/>
      <c r="L18" s="66" t="str">
        <f ca="1">IF(入力用!B19=0,"",入力用!Z19)</f>
        <v/>
      </c>
      <c r="O18" s="47">
        <v>15</v>
      </c>
      <c r="P18" s="47">
        <v>15</v>
      </c>
      <c r="T18" s="77" t="str">
        <f ca="1">IF(入力用!B19=0,"",IF(OR(F18&gt;G18,H18&gt;I18,J18&gt;K18),"【要修正】いずれかの連続正答点が通常点を超えています",""))</f>
        <v/>
      </c>
    </row>
    <row r="19" spans="1:20" ht="22.5" customHeight="1" x14ac:dyDescent="0.2">
      <c r="A19" s="49" t="str">
        <f ca="1">入力用!A20</f>
        <v/>
      </c>
      <c r="B19" s="49" t="str">
        <f ca="1">IF(入力用!C20=0,"",入力用!C20)</f>
        <v/>
      </c>
      <c r="C19" s="49" t="str">
        <f ca="1">IF(入力用!B20=0,"",入力用!B20)</f>
        <v/>
      </c>
      <c r="D19" s="49" t="str">
        <f ca="1">IF(入力用!B20=0,"",入力用!B$2)</f>
        <v/>
      </c>
      <c r="E19" s="56" t="str">
        <f ca="1">IF(入力用!B20=0,"",入力用!G20)</f>
        <v/>
      </c>
      <c r="F19" s="60"/>
      <c r="G19" s="58"/>
      <c r="H19" s="60"/>
      <c r="I19" s="58"/>
      <c r="J19" s="60"/>
      <c r="K19" s="57"/>
      <c r="L19" s="66" t="str">
        <f ca="1">IF(入力用!B20=0,"",入力用!Z20)</f>
        <v/>
      </c>
      <c r="O19" s="47">
        <v>16</v>
      </c>
      <c r="P19" s="47">
        <v>16</v>
      </c>
      <c r="T19" s="77" t="str">
        <f ca="1">IF(入力用!B20=0,"",IF(OR(F19&gt;G19,H19&gt;I19,J19&gt;K19),"【要修正】いずれかの連続正答点が通常点を超えています",""))</f>
        <v/>
      </c>
    </row>
    <row r="20" spans="1:20" ht="22.5" customHeight="1" x14ac:dyDescent="0.2">
      <c r="A20" s="49" t="str">
        <f ca="1">入力用!A21</f>
        <v/>
      </c>
      <c r="B20" s="49" t="str">
        <f ca="1">IF(入力用!C21=0,"",入力用!C21)</f>
        <v/>
      </c>
      <c r="C20" s="49" t="str">
        <f ca="1">IF(入力用!B21=0,"",入力用!B21)</f>
        <v/>
      </c>
      <c r="D20" s="49" t="str">
        <f ca="1">IF(入力用!B21=0,"",入力用!B$2)</f>
        <v/>
      </c>
      <c r="E20" s="56" t="str">
        <f ca="1">IF(入力用!B21=0,"",入力用!G21)</f>
        <v/>
      </c>
      <c r="F20" s="60"/>
      <c r="G20" s="58"/>
      <c r="H20" s="60"/>
      <c r="I20" s="58"/>
      <c r="J20" s="60"/>
      <c r="K20" s="57"/>
      <c r="L20" s="66" t="str">
        <f ca="1">IF(入力用!B21=0,"",入力用!Z21)</f>
        <v/>
      </c>
      <c r="O20" s="47">
        <v>17</v>
      </c>
      <c r="P20" s="47">
        <v>17</v>
      </c>
      <c r="T20" s="77" t="str">
        <f ca="1">IF(入力用!B21=0,"",IF(OR(F20&gt;G20,H20&gt;I20,J20&gt;K20),"【要修正】いずれかの連続正答点が通常点を超えています",""))</f>
        <v/>
      </c>
    </row>
    <row r="21" spans="1:20" ht="22.5" customHeight="1" x14ac:dyDescent="0.2">
      <c r="A21" s="49" t="str">
        <f ca="1">入力用!A22</f>
        <v/>
      </c>
      <c r="B21" s="49" t="str">
        <f ca="1">IF(入力用!C22=0,"",入力用!C22)</f>
        <v/>
      </c>
      <c r="C21" s="49" t="str">
        <f ca="1">IF(入力用!B22=0,"",入力用!B22)</f>
        <v/>
      </c>
      <c r="D21" s="49" t="str">
        <f ca="1">IF(入力用!B22=0,"",入力用!B$2)</f>
        <v/>
      </c>
      <c r="E21" s="56" t="str">
        <f ca="1">IF(入力用!B22=0,"",入力用!G22)</f>
        <v/>
      </c>
      <c r="F21" s="60"/>
      <c r="G21" s="58"/>
      <c r="H21" s="60"/>
      <c r="I21" s="58"/>
      <c r="J21" s="60"/>
      <c r="K21" s="57"/>
      <c r="L21" s="66" t="str">
        <f ca="1">IF(入力用!B22=0,"",入力用!Z22)</f>
        <v/>
      </c>
      <c r="O21" s="47">
        <v>18</v>
      </c>
      <c r="P21" s="47">
        <v>18</v>
      </c>
      <c r="T21" s="77" t="str">
        <f ca="1">IF(入力用!B22=0,"",IF(OR(F21&gt;G21,H21&gt;I21,J21&gt;K21),"【要修正】いずれかの連続正答点が通常点を超えています",""))</f>
        <v/>
      </c>
    </row>
    <row r="22" spans="1:20" ht="22.5" customHeight="1" x14ac:dyDescent="0.2">
      <c r="A22" s="49" t="str">
        <f ca="1">入力用!A23</f>
        <v/>
      </c>
      <c r="B22" s="49" t="str">
        <f ca="1">IF(入力用!C23=0,"",入力用!C23)</f>
        <v/>
      </c>
      <c r="C22" s="49" t="str">
        <f ca="1">IF(入力用!B23=0,"",入力用!B23)</f>
        <v/>
      </c>
      <c r="D22" s="49" t="str">
        <f ca="1">IF(入力用!B23=0,"",入力用!B$2)</f>
        <v/>
      </c>
      <c r="E22" s="56" t="str">
        <f ca="1">IF(入力用!B23=0,"",入力用!G23)</f>
        <v/>
      </c>
      <c r="F22" s="60"/>
      <c r="G22" s="58"/>
      <c r="H22" s="60"/>
      <c r="I22" s="58"/>
      <c r="J22" s="60"/>
      <c r="K22" s="57"/>
      <c r="L22" s="66" t="str">
        <f ca="1">IF(入力用!B23=0,"",入力用!Z23)</f>
        <v/>
      </c>
      <c r="O22" s="47">
        <v>19</v>
      </c>
      <c r="P22" s="47">
        <v>19</v>
      </c>
      <c r="T22" s="77" t="str">
        <f ca="1">IF(入力用!B23=0,"",IF(OR(F22&gt;G22,H22&gt;I22,J22&gt;K22),"【要修正】いずれかの連続正答点が通常点を超えています",""))</f>
        <v/>
      </c>
    </row>
    <row r="23" spans="1:20" ht="22.5" customHeight="1" x14ac:dyDescent="0.2">
      <c r="A23" s="49" t="str">
        <f ca="1">入力用!A24</f>
        <v/>
      </c>
      <c r="B23" s="49" t="str">
        <f ca="1">IF(入力用!C24=0,"",入力用!C24)</f>
        <v/>
      </c>
      <c r="C23" s="49" t="str">
        <f ca="1">IF(入力用!B24=0,"",入力用!B24)</f>
        <v/>
      </c>
      <c r="D23" s="49" t="str">
        <f ca="1">IF(入力用!B24=0,"",入力用!B$2)</f>
        <v/>
      </c>
      <c r="E23" s="56" t="str">
        <f ca="1">IF(入力用!B24=0,"",入力用!G24)</f>
        <v/>
      </c>
      <c r="F23" s="60"/>
      <c r="G23" s="58"/>
      <c r="H23" s="60"/>
      <c r="I23" s="58"/>
      <c r="J23" s="60"/>
      <c r="K23" s="57"/>
      <c r="L23" s="66" t="str">
        <f ca="1">IF(入力用!B24=0,"",入力用!Z24)</f>
        <v/>
      </c>
      <c r="O23" s="47">
        <v>20</v>
      </c>
      <c r="P23" s="47">
        <v>20</v>
      </c>
      <c r="T23" s="77" t="str">
        <f ca="1">IF(入力用!B24=0,"",IF(OR(F23&gt;G23,H23&gt;I23,J23&gt;K23),"【要修正】いずれかの連続正答点が通常点を超えています",""))</f>
        <v/>
      </c>
    </row>
    <row r="24" spans="1:20" ht="22.5" customHeight="1" x14ac:dyDescent="0.2">
      <c r="A24" s="49" t="str">
        <f ca="1">入力用!A25</f>
        <v/>
      </c>
      <c r="B24" s="49" t="str">
        <f ca="1">IF(入力用!C25=0,"",入力用!C25)</f>
        <v/>
      </c>
      <c r="C24" s="49" t="str">
        <f ca="1">IF(入力用!B25=0,"",入力用!B25)</f>
        <v/>
      </c>
      <c r="D24" s="49" t="str">
        <f ca="1">IF(入力用!B25=0,"",入力用!B$2)</f>
        <v/>
      </c>
      <c r="E24" s="56" t="str">
        <f ca="1">IF(入力用!B25=0,"",入力用!G25)</f>
        <v/>
      </c>
      <c r="F24" s="60"/>
      <c r="G24" s="58"/>
      <c r="H24" s="60"/>
      <c r="I24" s="58"/>
      <c r="J24" s="60"/>
      <c r="K24" s="57"/>
      <c r="L24" s="66" t="str">
        <f ca="1">IF(入力用!B25=0,"",入力用!Z25)</f>
        <v/>
      </c>
      <c r="P24" s="47">
        <v>21</v>
      </c>
      <c r="T24" s="77" t="str">
        <f ca="1">IF(入力用!B25=0,"",IF(OR(F24&gt;G24,H24&gt;I24,J24&gt;K24),"【要修正】いずれかの連続正答点が通常点を超えています",""))</f>
        <v/>
      </c>
    </row>
    <row r="25" spans="1:20" ht="22.5" customHeight="1" x14ac:dyDescent="0.2">
      <c r="A25" s="49" t="str">
        <f ca="1">入力用!A26</f>
        <v/>
      </c>
      <c r="B25" s="49" t="str">
        <f ca="1">IF(入力用!C26=0,"",入力用!C26)</f>
        <v/>
      </c>
      <c r="C25" s="49" t="str">
        <f ca="1">IF(入力用!B26=0,"",入力用!B26)</f>
        <v/>
      </c>
      <c r="D25" s="49" t="str">
        <f ca="1">IF(入力用!B26=0,"",入力用!B$2)</f>
        <v/>
      </c>
      <c r="E25" s="56" t="str">
        <f ca="1">IF(入力用!B26=0,"",入力用!G26)</f>
        <v/>
      </c>
      <c r="F25" s="60"/>
      <c r="G25" s="58"/>
      <c r="H25" s="60"/>
      <c r="I25" s="58"/>
      <c r="J25" s="60"/>
      <c r="K25" s="57"/>
      <c r="L25" s="66" t="str">
        <f ca="1">IF(入力用!B26=0,"",入力用!Z26)</f>
        <v/>
      </c>
      <c r="P25" s="47">
        <v>22</v>
      </c>
      <c r="T25" s="77" t="str">
        <f ca="1">IF(入力用!B26=0,"",IF(OR(F25&gt;G25,H25&gt;I25,J25&gt;K25),"【要修正】いずれかの連続正答点が通常点を超えています",""))</f>
        <v/>
      </c>
    </row>
    <row r="26" spans="1:20" ht="22.5" customHeight="1" x14ac:dyDescent="0.2">
      <c r="A26" s="49" t="str">
        <f ca="1">入力用!A27</f>
        <v/>
      </c>
      <c r="B26" s="49" t="str">
        <f ca="1">IF(入力用!C27=0,"",入力用!C27)</f>
        <v/>
      </c>
      <c r="C26" s="49" t="str">
        <f ca="1">IF(入力用!B27=0,"",入力用!B27)</f>
        <v/>
      </c>
      <c r="D26" s="49" t="str">
        <f ca="1">IF(入力用!B27=0,"",入力用!B$2)</f>
        <v/>
      </c>
      <c r="E26" s="56" t="str">
        <f ca="1">IF(入力用!B27=0,"",入力用!G27)</f>
        <v/>
      </c>
      <c r="F26" s="60"/>
      <c r="G26" s="58"/>
      <c r="H26" s="60"/>
      <c r="I26" s="58"/>
      <c r="J26" s="60"/>
      <c r="K26" s="57"/>
      <c r="L26" s="66" t="str">
        <f ca="1">IF(入力用!B27=0,"",入力用!Z27)</f>
        <v/>
      </c>
      <c r="P26" s="47">
        <v>23</v>
      </c>
      <c r="T26" s="77" t="str">
        <f ca="1">IF(入力用!B27=0,"",IF(OR(F26&gt;G26,H26&gt;I26,J26&gt;K26),"【要修正】いずれかの連続正答点が通常点を超えています",""))</f>
        <v/>
      </c>
    </row>
    <row r="27" spans="1:20" ht="22.5" customHeight="1" x14ac:dyDescent="0.2">
      <c r="A27" s="49" t="str">
        <f ca="1">入力用!A28</f>
        <v/>
      </c>
      <c r="B27" s="49" t="str">
        <f ca="1">IF(入力用!C28=0,"",入力用!C28)</f>
        <v/>
      </c>
      <c r="C27" s="49" t="str">
        <f ca="1">IF(入力用!B28=0,"",入力用!B28)</f>
        <v/>
      </c>
      <c r="D27" s="49" t="str">
        <f ca="1">IF(入力用!B28=0,"",入力用!B$2)</f>
        <v/>
      </c>
      <c r="E27" s="56" t="str">
        <f ca="1">IF(入力用!B28=0,"",入力用!G28)</f>
        <v/>
      </c>
      <c r="F27" s="60"/>
      <c r="G27" s="58"/>
      <c r="H27" s="60"/>
      <c r="I27" s="58"/>
      <c r="J27" s="60"/>
      <c r="K27" s="57"/>
      <c r="L27" s="66" t="str">
        <f ca="1">IF(入力用!B28=0,"",入力用!Z28)</f>
        <v/>
      </c>
      <c r="P27" s="47">
        <v>24</v>
      </c>
      <c r="T27" s="77" t="str">
        <f ca="1">IF(入力用!B28=0,"",IF(OR(F27&gt;G27,H27&gt;I27,J27&gt;K27),"【要修正】いずれかの連続正答点が通常点を超えています",""))</f>
        <v/>
      </c>
    </row>
    <row r="28" spans="1:20" ht="22.5" customHeight="1" x14ac:dyDescent="0.2">
      <c r="A28" s="49" t="str">
        <f ca="1">入力用!A29</f>
        <v/>
      </c>
      <c r="B28" s="49" t="str">
        <f ca="1">IF(入力用!C29=0,"",入力用!C29)</f>
        <v/>
      </c>
      <c r="C28" s="49" t="str">
        <f ca="1">IF(入力用!B29=0,"",入力用!B29)</f>
        <v/>
      </c>
      <c r="D28" s="49" t="str">
        <f ca="1">IF(入力用!B29=0,"",入力用!B$2)</f>
        <v/>
      </c>
      <c r="E28" s="56" t="str">
        <f ca="1">IF(入力用!B29=0,"",入力用!G29)</f>
        <v/>
      </c>
      <c r="F28" s="60"/>
      <c r="G28" s="58"/>
      <c r="H28" s="60"/>
      <c r="I28" s="58"/>
      <c r="J28" s="60"/>
      <c r="K28" s="57"/>
      <c r="L28" s="66" t="str">
        <f ca="1">IF(入力用!B29=0,"",入力用!Z29)</f>
        <v/>
      </c>
      <c r="P28" s="47">
        <v>25</v>
      </c>
      <c r="T28" s="77" t="str">
        <f ca="1">IF(入力用!B29=0,"",IF(OR(F28&gt;G28,H28&gt;I28,J28&gt;K28),"【要修正】いずれかの連続正答点が通常点を超えています",""))</f>
        <v/>
      </c>
    </row>
    <row r="29" spans="1:20" ht="22.5" customHeight="1" x14ac:dyDescent="0.2">
      <c r="A29" s="49" t="str">
        <f ca="1">入力用!A30</f>
        <v/>
      </c>
      <c r="B29" s="49" t="str">
        <f ca="1">IF(入力用!C30=0,"",入力用!C30)</f>
        <v/>
      </c>
      <c r="C29" s="49" t="str">
        <f ca="1">IF(入力用!B30=0,"",入力用!B30)</f>
        <v/>
      </c>
      <c r="D29" s="49" t="str">
        <f ca="1">IF(入力用!B30=0,"",入力用!B$2)</f>
        <v/>
      </c>
      <c r="E29" s="56" t="str">
        <f ca="1">IF(入力用!B30=0,"",入力用!G30)</f>
        <v/>
      </c>
      <c r="F29" s="60"/>
      <c r="G29" s="58"/>
      <c r="H29" s="60"/>
      <c r="I29" s="58"/>
      <c r="J29" s="60"/>
      <c r="K29" s="57"/>
      <c r="L29" s="66" t="str">
        <f ca="1">IF(入力用!B30=0,"",入力用!Z30)</f>
        <v/>
      </c>
      <c r="P29" s="47">
        <v>26</v>
      </c>
      <c r="T29" s="77" t="str">
        <f ca="1">IF(入力用!B30=0,"",IF(OR(F29&gt;G29,H29&gt;I29,J29&gt;K29),"【要修正】いずれかの連続正答点が通常点を超えています",""))</f>
        <v/>
      </c>
    </row>
    <row r="30" spans="1:20" ht="22.5" customHeight="1" x14ac:dyDescent="0.2">
      <c r="A30" s="49" t="str">
        <f ca="1">入力用!A31</f>
        <v/>
      </c>
      <c r="B30" s="49" t="str">
        <f ca="1">IF(入力用!C31=0,"",入力用!C31)</f>
        <v/>
      </c>
      <c r="C30" s="49" t="str">
        <f ca="1">IF(入力用!B31=0,"",入力用!B31)</f>
        <v/>
      </c>
      <c r="D30" s="49" t="str">
        <f ca="1">IF(入力用!B31=0,"",入力用!B$2)</f>
        <v/>
      </c>
      <c r="E30" s="56" t="str">
        <f ca="1">IF(入力用!B31=0,"",入力用!G31)</f>
        <v/>
      </c>
      <c r="F30" s="60"/>
      <c r="G30" s="58"/>
      <c r="H30" s="60"/>
      <c r="I30" s="58"/>
      <c r="J30" s="60"/>
      <c r="K30" s="57"/>
      <c r="L30" s="66" t="str">
        <f ca="1">IF(入力用!B31=0,"",入力用!Z31)</f>
        <v/>
      </c>
      <c r="P30" s="47">
        <v>27</v>
      </c>
      <c r="T30" s="77" t="str">
        <f ca="1">IF(入力用!B31=0,"",IF(OR(F30&gt;G30,H30&gt;I30,J30&gt;K30),"【要修正】いずれかの連続正答点が通常点を超えています",""))</f>
        <v/>
      </c>
    </row>
    <row r="31" spans="1:20" ht="22.5" customHeight="1" x14ac:dyDescent="0.2">
      <c r="A31" s="49" t="str">
        <f ca="1">入力用!A32</f>
        <v/>
      </c>
      <c r="B31" s="49" t="str">
        <f ca="1">IF(入力用!C32=0,"",入力用!C32)</f>
        <v/>
      </c>
      <c r="C31" s="49" t="str">
        <f ca="1">IF(入力用!B32=0,"",入力用!B32)</f>
        <v/>
      </c>
      <c r="D31" s="49" t="str">
        <f ca="1">IF(入力用!B32=0,"",入力用!B$2)</f>
        <v/>
      </c>
      <c r="E31" s="56" t="str">
        <f ca="1">IF(入力用!B32=0,"",入力用!G32)</f>
        <v/>
      </c>
      <c r="F31" s="60"/>
      <c r="G31" s="58"/>
      <c r="H31" s="60"/>
      <c r="I31" s="58"/>
      <c r="J31" s="60"/>
      <c r="K31" s="57"/>
      <c r="L31" s="66" t="str">
        <f ca="1">IF(入力用!B32=0,"",入力用!Z32)</f>
        <v/>
      </c>
      <c r="P31" s="47">
        <v>28</v>
      </c>
      <c r="T31" s="77" t="str">
        <f ca="1">IF(入力用!B32=0,"",IF(OR(F31&gt;G31,H31&gt;I31,J31&gt;K31),"【要修正】いずれかの連続正答点が通常点を超えています",""))</f>
        <v/>
      </c>
    </row>
    <row r="32" spans="1:20" ht="22.5" customHeight="1" x14ac:dyDescent="0.2">
      <c r="A32" s="49" t="str">
        <f ca="1">入力用!A33</f>
        <v/>
      </c>
      <c r="B32" s="49" t="str">
        <f ca="1">IF(入力用!C33=0,"",入力用!C33)</f>
        <v/>
      </c>
      <c r="C32" s="49" t="str">
        <f ca="1">IF(入力用!B33=0,"",入力用!B33)</f>
        <v/>
      </c>
      <c r="D32" s="49" t="str">
        <f ca="1">IF(入力用!B33=0,"",入力用!B$2)</f>
        <v/>
      </c>
      <c r="E32" s="56" t="str">
        <f ca="1">IF(入力用!B33=0,"",入力用!G33)</f>
        <v/>
      </c>
      <c r="F32" s="60"/>
      <c r="G32" s="58"/>
      <c r="H32" s="60"/>
      <c r="I32" s="58"/>
      <c r="J32" s="60"/>
      <c r="K32" s="57"/>
      <c r="L32" s="66" t="str">
        <f ca="1">IF(入力用!B33=0,"",入力用!Z33)</f>
        <v/>
      </c>
      <c r="P32" s="47">
        <v>29</v>
      </c>
      <c r="T32" s="77" t="str">
        <f ca="1">IF(入力用!B33=0,"",IF(OR(F32&gt;G32,H32&gt;I32,J32&gt;K32),"【要修正】いずれかの連続正答点が通常点を超えています",""))</f>
        <v/>
      </c>
    </row>
    <row r="33" spans="1:20" ht="22.5" customHeight="1" x14ac:dyDescent="0.2">
      <c r="A33" s="49" t="str">
        <f ca="1">入力用!A34</f>
        <v/>
      </c>
      <c r="B33" s="49" t="str">
        <f ca="1">IF(入力用!C34=0,"",入力用!C34)</f>
        <v/>
      </c>
      <c r="C33" s="49" t="str">
        <f ca="1">IF(入力用!B34=0,"",入力用!B34)</f>
        <v/>
      </c>
      <c r="D33" s="49" t="str">
        <f ca="1">IF(入力用!B34=0,"",入力用!B$2)</f>
        <v/>
      </c>
      <c r="E33" s="56" t="str">
        <f ca="1">IF(入力用!B34=0,"",入力用!G34)</f>
        <v/>
      </c>
      <c r="F33" s="60"/>
      <c r="G33" s="58"/>
      <c r="H33" s="60"/>
      <c r="I33" s="58"/>
      <c r="J33" s="60"/>
      <c r="K33" s="57"/>
      <c r="L33" s="66" t="str">
        <f ca="1">IF(入力用!B34=0,"",入力用!Z34)</f>
        <v/>
      </c>
      <c r="P33" s="47">
        <v>30</v>
      </c>
      <c r="T33" s="77" t="str">
        <f ca="1">IF(入力用!B34=0,"",IF(OR(F33&gt;G33,H33&gt;I33,J33&gt;K33),"【要修正】いずれかの連続正答点が通常点を超えています",""))</f>
        <v/>
      </c>
    </row>
    <row r="34" spans="1:20" ht="22.5" customHeight="1" x14ac:dyDescent="0.2">
      <c r="A34" s="49" t="str">
        <f ca="1">入力用!A35</f>
        <v/>
      </c>
      <c r="B34" s="49" t="str">
        <f ca="1">IF(入力用!C35=0,"",入力用!C35)</f>
        <v/>
      </c>
      <c r="C34" s="49" t="str">
        <f ca="1">IF(入力用!B35=0,"",入力用!B35)</f>
        <v/>
      </c>
      <c r="D34" s="49" t="str">
        <f ca="1">IF(入力用!B35=0,"",入力用!B$2)</f>
        <v/>
      </c>
      <c r="E34" s="56" t="str">
        <f ca="1">IF(入力用!B35=0,"",入力用!G35)</f>
        <v/>
      </c>
      <c r="F34" s="60"/>
      <c r="G34" s="58"/>
      <c r="H34" s="60"/>
      <c r="I34" s="58"/>
      <c r="J34" s="60"/>
      <c r="K34" s="57"/>
      <c r="L34" s="66" t="str">
        <f ca="1">IF(入力用!B35=0,"",入力用!Z35)</f>
        <v/>
      </c>
      <c r="T34" s="77" t="str">
        <f ca="1">IF(入力用!B35=0,"",IF(OR(F34&gt;G34,H34&gt;I34,J34&gt;K34),"【要修正】いずれかの連続正答点が通常点を超えています",""))</f>
        <v/>
      </c>
    </row>
    <row r="35" spans="1:20" ht="22.5" customHeight="1" x14ac:dyDescent="0.2">
      <c r="A35" s="49" t="str">
        <f ca="1">入力用!A36</f>
        <v/>
      </c>
      <c r="B35" s="49" t="str">
        <f ca="1">IF(入力用!C36=0,"",入力用!C36)</f>
        <v/>
      </c>
      <c r="C35" s="49" t="str">
        <f ca="1">IF(入力用!B36=0,"",入力用!B36)</f>
        <v/>
      </c>
      <c r="D35" s="49" t="str">
        <f ca="1">IF(入力用!B36=0,"",入力用!B$2)</f>
        <v/>
      </c>
      <c r="E35" s="56" t="str">
        <f ca="1">IF(入力用!B36=0,"",入力用!G36)</f>
        <v/>
      </c>
      <c r="F35" s="60"/>
      <c r="G35" s="58"/>
      <c r="H35" s="60"/>
      <c r="I35" s="58"/>
      <c r="J35" s="60"/>
      <c r="K35" s="57"/>
      <c r="L35" s="66" t="str">
        <f ca="1">IF(入力用!B36=0,"",入力用!Z36)</f>
        <v/>
      </c>
      <c r="T35" s="77" t="str">
        <f ca="1">IF(入力用!B36=0,"",IF(OR(F35&gt;G35,H35&gt;I35,J35&gt;K35),"【要修正】いずれかの連続正答点が通常点を超えています",""))</f>
        <v/>
      </c>
    </row>
    <row r="36" spans="1:20" ht="22.5" customHeight="1" x14ac:dyDescent="0.2">
      <c r="A36" s="49" t="str">
        <f ca="1">入力用!A37</f>
        <v/>
      </c>
      <c r="B36" s="49" t="str">
        <f ca="1">IF(入力用!C37=0,"",入力用!C37)</f>
        <v/>
      </c>
      <c r="C36" s="49" t="str">
        <f ca="1">IF(入力用!B37=0,"",入力用!B37)</f>
        <v/>
      </c>
      <c r="D36" s="49" t="str">
        <f ca="1">IF(入力用!B37=0,"",入力用!B$2)</f>
        <v/>
      </c>
      <c r="E36" s="56" t="str">
        <f ca="1">IF(入力用!B37=0,"",入力用!G37)</f>
        <v/>
      </c>
      <c r="F36" s="60"/>
      <c r="G36" s="58"/>
      <c r="H36" s="60"/>
      <c r="I36" s="58"/>
      <c r="J36" s="60"/>
      <c r="K36" s="57"/>
      <c r="L36" s="66" t="str">
        <f ca="1">IF(入力用!B37=0,"",入力用!Z37)</f>
        <v/>
      </c>
      <c r="T36" s="77" t="str">
        <f ca="1">IF(入力用!B37=0,"",IF(OR(F36&gt;G36,H36&gt;I36,J36&gt;K36),"【要修正】いずれかの連続正答点が通常点を超えています",""))</f>
        <v/>
      </c>
    </row>
    <row r="37" spans="1:20" ht="22.5" customHeight="1" x14ac:dyDescent="0.2">
      <c r="A37" s="49" t="str">
        <f ca="1">入力用!A38</f>
        <v/>
      </c>
      <c r="B37" s="49" t="str">
        <f ca="1">IF(入力用!C38=0,"",入力用!C38)</f>
        <v/>
      </c>
      <c r="C37" s="49" t="str">
        <f ca="1">IF(入力用!B38=0,"",入力用!B38)</f>
        <v/>
      </c>
      <c r="D37" s="49" t="str">
        <f ca="1">IF(入力用!B38=0,"",入力用!B$2)</f>
        <v/>
      </c>
      <c r="E37" s="56" t="str">
        <f ca="1">IF(入力用!B38=0,"",入力用!G38)</f>
        <v/>
      </c>
      <c r="F37" s="60"/>
      <c r="G37" s="58"/>
      <c r="H37" s="60"/>
      <c r="I37" s="58"/>
      <c r="J37" s="60"/>
      <c r="K37" s="57"/>
      <c r="L37" s="66" t="str">
        <f ca="1">IF(入力用!B38=0,"",入力用!Z38)</f>
        <v/>
      </c>
      <c r="T37" s="77" t="str">
        <f ca="1">IF(入力用!B38=0,"",IF(OR(F37&gt;G37,H37&gt;I37,J37&gt;K37),"【要修正】いずれかの連続正答点が通常点を超えています",""))</f>
        <v/>
      </c>
    </row>
    <row r="38" spans="1:20" ht="22.5" customHeight="1" x14ac:dyDescent="0.2">
      <c r="A38" s="49" t="str">
        <f ca="1">入力用!A39</f>
        <v/>
      </c>
      <c r="B38" s="49" t="str">
        <f ca="1">IF(入力用!C39=0,"",入力用!C39)</f>
        <v/>
      </c>
      <c r="C38" s="49" t="str">
        <f ca="1">IF(入力用!B39=0,"",入力用!B39)</f>
        <v/>
      </c>
      <c r="D38" s="49" t="str">
        <f ca="1">IF(入力用!B39=0,"",入力用!B$2)</f>
        <v/>
      </c>
      <c r="E38" s="56" t="str">
        <f ca="1">IF(入力用!B39=0,"",入力用!G39)</f>
        <v/>
      </c>
      <c r="F38" s="60"/>
      <c r="G38" s="58"/>
      <c r="H38" s="60"/>
      <c r="I38" s="58"/>
      <c r="J38" s="60"/>
      <c r="K38" s="57"/>
      <c r="L38" s="66" t="str">
        <f ca="1">IF(入力用!B39=0,"",入力用!Z39)</f>
        <v/>
      </c>
      <c r="T38" s="77" t="str">
        <f ca="1">IF(入力用!B39=0,"",IF(OR(F38&gt;G38,H38&gt;I38,J38&gt;K38),"【要修正】いずれかの連続正答点が通常点を超えています",""))</f>
        <v/>
      </c>
    </row>
    <row r="39" spans="1:20" ht="22.5" customHeight="1" x14ac:dyDescent="0.2">
      <c r="A39" s="49" t="str">
        <f ca="1">入力用!A40</f>
        <v/>
      </c>
      <c r="B39" s="49" t="str">
        <f ca="1">IF(入力用!C40=0,"",入力用!C40)</f>
        <v/>
      </c>
      <c r="C39" s="49" t="str">
        <f ca="1">IF(入力用!B40=0,"",入力用!B40)</f>
        <v/>
      </c>
      <c r="D39" s="49" t="str">
        <f ca="1">IF(入力用!B40=0,"",入力用!B$2)</f>
        <v/>
      </c>
      <c r="E39" s="56" t="str">
        <f ca="1">IF(入力用!B40=0,"",入力用!G40)</f>
        <v/>
      </c>
      <c r="F39" s="60"/>
      <c r="G39" s="58"/>
      <c r="H39" s="60"/>
      <c r="I39" s="58"/>
      <c r="J39" s="60"/>
      <c r="K39" s="57"/>
      <c r="L39" s="66" t="str">
        <f ca="1">IF(入力用!B40=0,"",入力用!Z40)</f>
        <v/>
      </c>
      <c r="T39" s="77" t="str">
        <f ca="1">IF(入力用!B40=0,"",IF(OR(F39&gt;G39,H39&gt;I39,J39&gt;K39),"【要修正】いずれかの連続正答点が通常点を超えています",""))</f>
        <v/>
      </c>
    </row>
    <row r="40" spans="1:20" ht="22.5" customHeight="1" x14ac:dyDescent="0.2">
      <c r="A40" s="49" t="str">
        <f ca="1">入力用!A41</f>
        <v/>
      </c>
      <c r="B40" s="49" t="str">
        <f ca="1">IF(入力用!C41=0,"",入力用!C41)</f>
        <v/>
      </c>
      <c r="C40" s="49" t="str">
        <f ca="1">IF(入力用!B41=0,"",入力用!B41)</f>
        <v/>
      </c>
      <c r="D40" s="49" t="str">
        <f ca="1">IF(入力用!B41=0,"",入力用!B$2)</f>
        <v/>
      </c>
      <c r="E40" s="56" t="str">
        <f ca="1">IF(入力用!B41=0,"",入力用!G41)</f>
        <v/>
      </c>
      <c r="F40" s="60"/>
      <c r="G40" s="58"/>
      <c r="H40" s="60"/>
      <c r="I40" s="58"/>
      <c r="J40" s="60"/>
      <c r="K40" s="57"/>
      <c r="L40" s="66" t="str">
        <f ca="1">IF(入力用!B41=0,"",入力用!Z41)</f>
        <v/>
      </c>
      <c r="T40" s="77" t="str">
        <f ca="1">IF(入力用!B41=0,"",IF(OR(F40&gt;G40,H40&gt;I40,J40&gt;K40),"【要修正】いずれかの連続正答点が通常点を超えています",""))</f>
        <v/>
      </c>
    </row>
    <row r="41" spans="1:20" ht="22.5" customHeight="1" x14ac:dyDescent="0.2">
      <c r="A41" s="49" t="str">
        <f ca="1">入力用!A42</f>
        <v/>
      </c>
      <c r="B41" s="49" t="str">
        <f ca="1">IF(入力用!C42=0,"",入力用!C42)</f>
        <v/>
      </c>
      <c r="C41" s="49" t="str">
        <f ca="1">IF(入力用!B42=0,"",入力用!B42)</f>
        <v/>
      </c>
      <c r="D41" s="49" t="str">
        <f ca="1">IF(入力用!B42=0,"",入力用!B$2)</f>
        <v/>
      </c>
      <c r="E41" s="56" t="str">
        <f ca="1">IF(入力用!B42=0,"",入力用!G42)</f>
        <v/>
      </c>
      <c r="F41" s="60"/>
      <c r="G41" s="58"/>
      <c r="H41" s="60"/>
      <c r="I41" s="58"/>
      <c r="J41" s="60"/>
      <c r="K41" s="57"/>
      <c r="L41" s="66" t="str">
        <f ca="1">IF(入力用!B42=0,"",入力用!Z42)</f>
        <v/>
      </c>
      <c r="T41" s="77" t="str">
        <f ca="1">IF(入力用!B42=0,"",IF(OR(F41&gt;G41,H41&gt;I41,J41&gt;K41),"【要修正】いずれかの連続正答点が通常点を超えています",""))</f>
        <v/>
      </c>
    </row>
    <row r="42" spans="1:20" ht="22.5" customHeight="1" x14ac:dyDescent="0.2">
      <c r="A42" s="49" t="str">
        <f ca="1">入力用!A43</f>
        <v/>
      </c>
      <c r="B42" s="49" t="str">
        <f ca="1">IF(入力用!C43=0,"",入力用!C43)</f>
        <v/>
      </c>
      <c r="C42" s="49" t="str">
        <f ca="1">IF(入力用!B43=0,"",入力用!B43)</f>
        <v/>
      </c>
      <c r="D42" s="49" t="str">
        <f ca="1">IF(入力用!B43=0,"",入力用!B$2)</f>
        <v/>
      </c>
      <c r="E42" s="56" t="str">
        <f ca="1">IF(入力用!B43=0,"",入力用!G43)</f>
        <v/>
      </c>
      <c r="F42" s="60"/>
      <c r="G42" s="58"/>
      <c r="H42" s="60"/>
      <c r="I42" s="58"/>
      <c r="J42" s="60"/>
      <c r="K42" s="57"/>
      <c r="L42" s="66" t="str">
        <f ca="1">IF(入力用!B43=0,"",入力用!Z43)</f>
        <v/>
      </c>
      <c r="T42" s="77" t="str">
        <f ca="1">IF(入力用!B43=0,"",IF(OR(F42&gt;G42,H42&gt;I42,J42&gt;K42),"【要修正】いずれかの連続正答点が通常点を超えています",""))</f>
        <v/>
      </c>
    </row>
    <row r="43" spans="1:20" ht="22.5" customHeight="1" x14ac:dyDescent="0.2">
      <c r="A43" s="49" t="str">
        <f ca="1">入力用!A44</f>
        <v/>
      </c>
      <c r="B43" s="49" t="str">
        <f ca="1">IF(入力用!C44=0,"",入力用!C44)</f>
        <v/>
      </c>
      <c r="C43" s="49" t="str">
        <f ca="1">IF(入力用!B44=0,"",入力用!B44)</f>
        <v/>
      </c>
      <c r="D43" s="49" t="str">
        <f ca="1">IF(入力用!B44=0,"",入力用!B$2)</f>
        <v/>
      </c>
      <c r="E43" s="56" t="str">
        <f ca="1">IF(入力用!B44=0,"",入力用!G44)</f>
        <v/>
      </c>
      <c r="F43" s="60"/>
      <c r="G43" s="58"/>
      <c r="H43" s="60"/>
      <c r="I43" s="58"/>
      <c r="J43" s="60"/>
      <c r="K43" s="57"/>
      <c r="L43" s="66" t="str">
        <f ca="1">IF(入力用!B44=0,"",入力用!Z44)</f>
        <v/>
      </c>
      <c r="T43" s="77" t="str">
        <f ca="1">IF(入力用!B44=0,"",IF(OR(F43&gt;G43,H43&gt;I43,J43&gt;K43),"【要修正】いずれかの連続正答点が通常点を超えています",""))</f>
        <v/>
      </c>
    </row>
    <row r="44" spans="1:20" ht="22.5" customHeight="1" x14ac:dyDescent="0.2">
      <c r="A44" s="49" t="str">
        <f ca="1">入力用!A45</f>
        <v/>
      </c>
      <c r="B44" s="49" t="str">
        <f ca="1">IF(入力用!C45=0,"",入力用!C45)</f>
        <v/>
      </c>
      <c r="C44" s="49" t="str">
        <f ca="1">IF(入力用!B45=0,"",入力用!B45)</f>
        <v/>
      </c>
      <c r="D44" s="49" t="str">
        <f ca="1">IF(入力用!B45=0,"",入力用!B$2)</f>
        <v/>
      </c>
      <c r="E44" s="56" t="str">
        <f ca="1">IF(入力用!B45=0,"",入力用!G45)</f>
        <v/>
      </c>
      <c r="F44" s="60"/>
      <c r="G44" s="58"/>
      <c r="H44" s="60"/>
      <c r="I44" s="58"/>
      <c r="J44" s="60"/>
      <c r="K44" s="57"/>
      <c r="L44" s="66" t="str">
        <f ca="1">IF(入力用!B45=0,"",入力用!Z45)</f>
        <v/>
      </c>
      <c r="T44" s="77" t="str">
        <f ca="1">IF(入力用!B45=0,"",IF(OR(F44&gt;G44,H44&gt;I44,J44&gt;K44),"【要修正】いずれかの連続正答点が通常点を超えています",""))</f>
        <v/>
      </c>
    </row>
    <row r="45" spans="1:20" ht="22.5" customHeight="1" x14ac:dyDescent="0.2">
      <c r="A45" s="49" t="str">
        <f ca="1">入力用!A46</f>
        <v/>
      </c>
      <c r="B45" s="49" t="str">
        <f ca="1">IF(入力用!C46=0,"",入力用!C46)</f>
        <v/>
      </c>
      <c r="C45" s="49" t="str">
        <f ca="1">IF(入力用!B46=0,"",入力用!B46)</f>
        <v/>
      </c>
      <c r="D45" s="49" t="str">
        <f ca="1">IF(入力用!B46=0,"",入力用!B$2)</f>
        <v/>
      </c>
      <c r="E45" s="56" t="str">
        <f ca="1">IF(入力用!B46=0,"",入力用!G46)</f>
        <v/>
      </c>
      <c r="F45" s="60"/>
      <c r="G45" s="58"/>
      <c r="H45" s="60"/>
      <c r="I45" s="58"/>
      <c r="J45" s="60"/>
      <c r="K45" s="57"/>
      <c r="L45" s="66" t="str">
        <f ca="1">IF(入力用!B46=0,"",入力用!Z46)</f>
        <v/>
      </c>
      <c r="T45" s="77" t="str">
        <f ca="1">IF(入力用!B46=0,"",IF(OR(F45&gt;G45,H45&gt;I45,J45&gt;K45),"【要修正】いずれかの連続正答点が通常点を超えています",""))</f>
        <v/>
      </c>
    </row>
    <row r="46" spans="1:20" ht="22.5" customHeight="1" x14ac:dyDescent="0.2">
      <c r="A46" s="49" t="str">
        <f ca="1">入力用!A47</f>
        <v/>
      </c>
      <c r="B46" s="49" t="str">
        <f ca="1">IF(入力用!C47=0,"",入力用!C47)</f>
        <v/>
      </c>
      <c r="C46" s="49" t="str">
        <f ca="1">IF(入力用!B47=0,"",入力用!B47)</f>
        <v/>
      </c>
      <c r="D46" s="49" t="str">
        <f ca="1">IF(入力用!B47=0,"",入力用!B$2)</f>
        <v/>
      </c>
      <c r="E46" s="56" t="str">
        <f ca="1">IF(入力用!B47=0,"",入力用!G47)</f>
        <v/>
      </c>
      <c r="F46" s="60"/>
      <c r="G46" s="58"/>
      <c r="H46" s="60"/>
      <c r="I46" s="58"/>
      <c r="J46" s="60"/>
      <c r="K46" s="57"/>
      <c r="L46" s="66" t="str">
        <f ca="1">IF(入力用!B47=0,"",入力用!Z47)</f>
        <v/>
      </c>
      <c r="T46" s="77" t="str">
        <f ca="1">IF(入力用!B47=0,"",IF(OR(F46&gt;G46,H46&gt;I46,J46&gt;K46),"【要修正】いずれかの連続正答点が通常点を超えています",""))</f>
        <v/>
      </c>
    </row>
    <row r="47" spans="1:20" ht="22.5" customHeight="1" x14ac:dyDescent="0.2">
      <c r="A47" s="49" t="str">
        <f ca="1">入力用!A48</f>
        <v/>
      </c>
      <c r="B47" s="49" t="str">
        <f ca="1">IF(入力用!C48=0,"",入力用!C48)</f>
        <v/>
      </c>
      <c r="C47" s="49" t="str">
        <f ca="1">IF(入力用!B48=0,"",入力用!B48)</f>
        <v/>
      </c>
      <c r="D47" s="49" t="str">
        <f ca="1">IF(入力用!B48=0,"",入力用!B$2)</f>
        <v/>
      </c>
      <c r="E47" s="56" t="str">
        <f ca="1">IF(入力用!B48=0,"",入力用!G48)</f>
        <v/>
      </c>
      <c r="F47" s="60"/>
      <c r="G47" s="58"/>
      <c r="H47" s="60"/>
      <c r="I47" s="58"/>
      <c r="J47" s="60"/>
      <c r="K47" s="57"/>
      <c r="L47" s="66" t="str">
        <f ca="1">IF(入力用!B48=0,"",入力用!Z48)</f>
        <v/>
      </c>
      <c r="T47" s="77" t="str">
        <f ca="1">IF(入力用!B48=0,"",IF(OR(F47&gt;G47,H47&gt;I47,J47&gt;K47),"【要修正】いずれかの連続正答点が通常点を超えています",""))</f>
        <v/>
      </c>
    </row>
    <row r="48" spans="1:20" ht="22.5" customHeight="1" x14ac:dyDescent="0.2">
      <c r="A48" s="49" t="str">
        <f ca="1">入力用!A49</f>
        <v/>
      </c>
      <c r="B48" s="49" t="str">
        <f ca="1">IF(入力用!C49=0,"",入力用!C49)</f>
        <v/>
      </c>
      <c r="C48" s="49" t="str">
        <f ca="1">IF(入力用!B49=0,"",入力用!B49)</f>
        <v/>
      </c>
      <c r="D48" s="49" t="str">
        <f ca="1">IF(入力用!B49=0,"",入力用!B$2)</f>
        <v/>
      </c>
      <c r="E48" s="56" t="str">
        <f ca="1">IF(入力用!B49=0,"",入力用!G49)</f>
        <v/>
      </c>
      <c r="F48" s="60"/>
      <c r="G48" s="58"/>
      <c r="H48" s="60"/>
      <c r="I48" s="58"/>
      <c r="J48" s="60"/>
      <c r="K48" s="57"/>
      <c r="L48" s="66" t="str">
        <f ca="1">IF(入力用!B49=0,"",入力用!Z49)</f>
        <v/>
      </c>
      <c r="T48" s="77" t="str">
        <f ca="1">IF(入力用!B49=0,"",IF(OR(F48&gt;G48,H48&gt;I48,J48&gt;K48),"【要修正】いずれかの連続正答点が通常点を超えています",""))</f>
        <v/>
      </c>
    </row>
    <row r="49" spans="1:20" ht="22.5" customHeight="1" x14ac:dyDescent="0.2">
      <c r="A49" s="49" t="str">
        <f ca="1">入力用!A50</f>
        <v/>
      </c>
      <c r="B49" s="49" t="str">
        <f ca="1">IF(入力用!C50=0,"",入力用!C50)</f>
        <v/>
      </c>
      <c r="C49" s="49" t="str">
        <f ca="1">IF(入力用!B50=0,"",入力用!B50)</f>
        <v/>
      </c>
      <c r="D49" s="49" t="str">
        <f ca="1">IF(入力用!B50=0,"",入力用!B$2)</f>
        <v/>
      </c>
      <c r="E49" s="56" t="str">
        <f ca="1">IF(入力用!B50=0,"",入力用!G50)</f>
        <v/>
      </c>
      <c r="F49" s="60"/>
      <c r="G49" s="58"/>
      <c r="H49" s="60"/>
      <c r="I49" s="58"/>
      <c r="J49" s="60"/>
      <c r="K49" s="57"/>
      <c r="L49" s="66" t="str">
        <f ca="1">IF(入力用!B50=0,"",入力用!Z50)</f>
        <v/>
      </c>
      <c r="T49" s="77" t="str">
        <f ca="1">IF(入力用!B50=0,"",IF(OR(F49&gt;G49,H49&gt;I49,J49&gt;K49),"【要修正】いずれかの連続正答点が通常点を超えています",""))</f>
        <v/>
      </c>
    </row>
    <row r="50" spans="1:20" ht="22.5" customHeight="1" x14ac:dyDescent="0.2">
      <c r="A50" s="49" t="str">
        <f ca="1">入力用!A51</f>
        <v/>
      </c>
      <c r="B50" s="49" t="str">
        <f ca="1">IF(入力用!C51=0,"",入力用!C51)</f>
        <v/>
      </c>
      <c r="C50" s="49" t="str">
        <f ca="1">IF(入力用!B51=0,"",入力用!B51)</f>
        <v/>
      </c>
      <c r="D50" s="49" t="str">
        <f ca="1">IF(入力用!B51=0,"",入力用!B$2)</f>
        <v/>
      </c>
      <c r="E50" s="56" t="str">
        <f ca="1">IF(入力用!B51=0,"",入力用!G51)</f>
        <v/>
      </c>
      <c r="F50" s="60"/>
      <c r="G50" s="58"/>
      <c r="H50" s="60"/>
      <c r="I50" s="58"/>
      <c r="J50" s="60"/>
      <c r="K50" s="57"/>
      <c r="L50" s="66" t="str">
        <f ca="1">IF(入力用!B51=0,"",入力用!Z51)</f>
        <v/>
      </c>
      <c r="T50" s="77" t="str">
        <f ca="1">IF(入力用!B51=0,"",IF(OR(F50&gt;G50,H50&gt;I50,J50&gt;K50),"【要修正】いずれかの連続正答点が通常点を超えています",""))</f>
        <v/>
      </c>
    </row>
    <row r="51" spans="1:20" ht="22.5" customHeight="1" x14ac:dyDescent="0.2">
      <c r="A51" s="49" t="str">
        <f ca="1">入力用!A52</f>
        <v/>
      </c>
      <c r="B51" s="49" t="str">
        <f ca="1">IF(入力用!C52=0,"",入力用!C52)</f>
        <v/>
      </c>
      <c r="C51" s="49" t="str">
        <f ca="1">IF(入力用!B52=0,"",入力用!B52)</f>
        <v/>
      </c>
      <c r="D51" s="49" t="str">
        <f ca="1">IF(入力用!B52=0,"",入力用!B$2)</f>
        <v/>
      </c>
      <c r="E51" s="56" t="str">
        <f ca="1">IF(入力用!B52=0,"",入力用!G52)</f>
        <v/>
      </c>
      <c r="F51" s="60"/>
      <c r="G51" s="58"/>
      <c r="H51" s="60"/>
      <c r="I51" s="58"/>
      <c r="J51" s="60"/>
      <c r="K51" s="57"/>
      <c r="L51" s="66" t="str">
        <f ca="1">IF(入力用!B52=0,"",入力用!Z52)</f>
        <v/>
      </c>
      <c r="T51" s="77" t="str">
        <f ca="1">IF(入力用!B52=0,"",IF(OR(F51&gt;G51,H51&gt;I51,J51&gt;K51),"【要修正】いずれかの連続正答点が通常点を超えています",""))</f>
        <v/>
      </c>
    </row>
    <row r="52" spans="1:20" ht="22.5" customHeight="1" x14ac:dyDescent="0.2">
      <c r="A52" s="49" t="str">
        <f ca="1">入力用!A53</f>
        <v/>
      </c>
      <c r="B52" s="49" t="str">
        <f ca="1">IF(入力用!C53=0,"",入力用!C53)</f>
        <v/>
      </c>
      <c r="C52" s="49" t="str">
        <f ca="1">IF(入力用!B53=0,"",入力用!B53)</f>
        <v/>
      </c>
      <c r="D52" s="49" t="str">
        <f ca="1">IF(入力用!B53=0,"",入力用!B$2)</f>
        <v/>
      </c>
      <c r="E52" s="56" t="str">
        <f ca="1">IF(入力用!B53=0,"",入力用!G53)</f>
        <v/>
      </c>
      <c r="F52" s="60"/>
      <c r="G52" s="58"/>
      <c r="H52" s="60"/>
      <c r="I52" s="58"/>
      <c r="J52" s="60"/>
      <c r="K52" s="57"/>
      <c r="L52" s="66" t="str">
        <f ca="1">IF(入力用!B53=0,"",入力用!Z53)</f>
        <v/>
      </c>
      <c r="T52" s="77" t="str">
        <f ca="1">IF(入力用!B53=0,"",IF(OR(F52&gt;G52,H52&gt;I52,J52&gt;K52),"【要修正】いずれかの連続正答点が通常点を超えています",""))</f>
        <v/>
      </c>
    </row>
    <row r="53" spans="1:20" ht="22.2" customHeight="1" x14ac:dyDescent="0.2">
      <c r="A53" s="49" t="str">
        <f ca="1">入力用!A54</f>
        <v/>
      </c>
      <c r="B53" s="49" t="str">
        <f ca="1">IF(入力用!C54=0,"",入力用!C54)</f>
        <v/>
      </c>
      <c r="C53" s="49" t="str">
        <f ca="1">IF(入力用!B54=0,"",入力用!B54)</f>
        <v/>
      </c>
      <c r="D53" s="49" t="str">
        <f ca="1">IF(入力用!B54=0,"",入力用!B$2)</f>
        <v/>
      </c>
      <c r="E53" s="56" t="str">
        <f ca="1">IF(入力用!B54=0,"",入力用!G54)</f>
        <v/>
      </c>
      <c r="F53" s="60"/>
      <c r="G53" s="58"/>
      <c r="H53" s="60"/>
      <c r="I53" s="58"/>
      <c r="J53" s="60"/>
      <c r="K53" s="57"/>
      <c r="L53" s="66" t="str">
        <f ca="1">IF(入力用!B54=0,"",入力用!Z54)</f>
        <v/>
      </c>
    </row>
    <row r="54" spans="1:20" ht="22.2" customHeight="1" x14ac:dyDescent="0.2">
      <c r="A54" s="49" t="str">
        <f ca="1">入力用!A55</f>
        <v/>
      </c>
      <c r="B54" s="49" t="str">
        <f ca="1">IF(入力用!C55=0,"",入力用!C55)</f>
        <v/>
      </c>
      <c r="C54" s="49" t="str">
        <f ca="1">IF(入力用!B55=0,"",入力用!B55)</f>
        <v/>
      </c>
      <c r="D54" s="49" t="str">
        <f ca="1">IF(入力用!B55=0,"",入力用!B$2)</f>
        <v/>
      </c>
      <c r="E54" s="56" t="str">
        <f ca="1">IF(入力用!B55=0,"",入力用!G55)</f>
        <v/>
      </c>
      <c r="F54" s="60"/>
      <c r="G54" s="58"/>
      <c r="H54" s="60"/>
      <c r="I54" s="58"/>
      <c r="J54" s="60"/>
      <c r="K54" s="57"/>
      <c r="L54" s="66" t="str">
        <f ca="1">IF(入力用!B55=0,"",入力用!Z55)</f>
        <v/>
      </c>
    </row>
    <row r="55" spans="1:20" ht="22.2" customHeight="1" x14ac:dyDescent="0.2">
      <c r="A55" s="49" t="str">
        <f ca="1">入力用!A56</f>
        <v/>
      </c>
      <c r="B55" s="49" t="str">
        <f ca="1">IF(入力用!C56=0,"",入力用!C56)</f>
        <v/>
      </c>
      <c r="C55" s="49" t="str">
        <f ca="1">IF(入力用!B56=0,"",入力用!B56)</f>
        <v/>
      </c>
      <c r="D55" s="49" t="str">
        <f ca="1">IF(入力用!B56=0,"",入力用!B$2)</f>
        <v/>
      </c>
      <c r="E55" s="56" t="str">
        <f ca="1">IF(入力用!B56=0,"",入力用!G56)</f>
        <v/>
      </c>
      <c r="F55" s="60"/>
      <c r="G55" s="58"/>
      <c r="H55" s="60"/>
      <c r="I55" s="58"/>
      <c r="J55" s="60"/>
      <c r="K55" s="57"/>
      <c r="L55" s="66" t="str">
        <f ca="1">IF(入力用!B56=0,"",入力用!Z56)</f>
        <v/>
      </c>
    </row>
    <row r="56" spans="1:20" ht="22.2" customHeight="1" x14ac:dyDescent="0.2">
      <c r="A56" s="49" t="str">
        <f ca="1">入力用!A57</f>
        <v/>
      </c>
      <c r="B56" s="49" t="str">
        <f ca="1">IF(入力用!C57=0,"",入力用!C57)</f>
        <v/>
      </c>
      <c r="C56" s="49" t="str">
        <f ca="1">IF(入力用!B57=0,"",入力用!B57)</f>
        <v/>
      </c>
      <c r="D56" s="49" t="str">
        <f ca="1">IF(入力用!B57=0,"",入力用!B$2)</f>
        <v/>
      </c>
      <c r="E56" s="56" t="str">
        <f ca="1">IF(入力用!B57=0,"",入力用!G57)</f>
        <v/>
      </c>
      <c r="F56" s="60"/>
      <c r="G56" s="58"/>
      <c r="H56" s="60"/>
      <c r="I56" s="58"/>
      <c r="J56" s="60"/>
      <c r="K56" s="57"/>
      <c r="L56" s="66" t="str">
        <f ca="1">IF(入力用!B57=0,"",入力用!Z57)</f>
        <v/>
      </c>
    </row>
    <row r="57" spans="1:20" ht="22.2" customHeight="1" x14ac:dyDescent="0.2">
      <c r="A57" s="49" t="str">
        <f ca="1">入力用!A58</f>
        <v/>
      </c>
      <c r="B57" s="49" t="str">
        <f ca="1">IF(入力用!C58=0,"",入力用!C58)</f>
        <v/>
      </c>
      <c r="C57" s="49" t="str">
        <f ca="1">IF(入力用!B58=0,"",入力用!B58)</f>
        <v/>
      </c>
      <c r="D57" s="49" t="str">
        <f ca="1">IF(入力用!B58=0,"",入力用!B$2)</f>
        <v/>
      </c>
      <c r="E57" s="56" t="str">
        <f ca="1">IF(入力用!B58=0,"",入力用!G58)</f>
        <v/>
      </c>
      <c r="F57" s="60"/>
      <c r="G57" s="58"/>
      <c r="H57" s="60"/>
      <c r="I57" s="58"/>
      <c r="J57" s="60"/>
      <c r="K57" s="57"/>
      <c r="L57" s="66" t="str">
        <f ca="1">IF(入力用!B58=0,"",入力用!Z58)</f>
        <v/>
      </c>
    </row>
    <row r="58" spans="1:20" ht="22.2" customHeight="1" x14ac:dyDescent="0.2">
      <c r="A58" s="49" t="str">
        <f ca="1">入力用!A59</f>
        <v/>
      </c>
      <c r="B58" s="49" t="str">
        <f ca="1">IF(入力用!C59=0,"",入力用!C59)</f>
        <v/>
      </c>
      <c r="C58" s="49" t="str">
        <f ca="1">IF(入力用!B59=0,"",入力用!B59)</f>
        <v/>
      </c>
      <c r="D58" s="49" t="str">
        <f ca="1">IF(入力用!B59=0,"",入力用!B$2)</f>
        <v/>
      </c>
      <c r="E58" s="56" t="str">
        <f ca="1">IF(入力用!B59=0,"",入力用!G59)</f>
        <v/>
      </c>
      <c r="F58" s="60"/>
      <c r="G58" s="58"/>
      <c r="H58" s="60"/>
      <c r="I58" s="58"/>
      <c r="J58" s="60"/>
      <c r="K58" s="57"/>
      <c r="L58" s="66" t="str">
        <f ca="1">IF(入力用!B59=0,"",入力用!Z59)</f>
        <v/>
      </c>
    </row>
    <row r="59" spans="1:20" ht="22.2" customHeight="1" x14ac:dyDescent="0.2">
      <c r="A59" s="49" t="str">
        <f ca="1">入力用!A60</f>
        <v/>
      </c>
      <c r="B59" s="49" t="str">
        <f ca="1">IF(入力用!C60=0,"",入力用!C60)</f>
        <v/>
      </c>
      <c r="C59" s="49" t="str">
        <f ca="1">IF(入力用!B60=0,"",入力用!B60)</f>
        <v/>
      </c>
      <c r="D59" s="49" t="str">
        <f ca="1">IF(入力用!B60=0,"",入力用!B$2)</f>
        <v/>
      </c>
      <c r="E59" s="56" t="str">
        <f ca="1">IF(入力用!B60=0,"",入力用!G60)</f>
        <v/>
      </c>
      <c r="F59" s="60"/>
      <c r="G59" s="58"/>
      <c r="H59" s="60"/>
      <c r="I59" s="58"/>
      <c r="J59" s="60"/>
      <c r="K59" s="57"/>
      <c r="L59" s="66" t="str">
        <f ca="1">IF(入力用!B60=0,"",入力用!Z60)</f>
        <v/>
      </c>
    </row>
    <row r="60" spans="1:20" ht="22.2" customHeight="1" x14ac:dyDescent="0.2">
      <c r="A60" s="49" t="str">
        <f ca="1">入力用!A61</f>
        <v/>
      </c>
      <c r="B60" s="49" t="str">
        <f ca="1">IF(入力用!C61=0,"",入力用!C61)</f>
        <v/>
      </c>
      <c r="C60" s="49" t="str">
        <f ca="1">IF(入力用!B61=0,"",入力用!B61)</f>
        <v/>
      </c>
      <c r="D60" s="49" t="str">
        <f ca="1">IF(入力用!B61=0,"",入力用!B$2)</f>
        <v/>
      </c>
      <c r="E60" s="56" t="str">
        <f ca="1">IF(入力用!B61=0,"",入力用!G61)</f>
        <v/>
      </c>
      <c r="F60" s="60"/>
      <c r="G60" s="58"/>
      <c r="H60" s="60"/>
      <c r="I60" s="58"/>
      <c r="J60" s="60"/>
      <c r="K60" s="57"/>
      <c r="L60" s="66" t="str">
        <f ca="1">IF(入力用!B61=0,"",入力用!Z61)</f>
        <v/>
      </c>
    </row>
    <row r="61" spans="1:20" ht="22.2" customHeight="1" x14ac:dyDescent="0.2">
      <c r="A61" s="49" t="str">
        <f ca="1">入力用!A62</f>
        <v/>
      </c>
      <c r="B61" s="49" t="str">
        <f ca="1">IF(入力用!C62=0,"",入力用!C62)</f>
        <v/>
      </c>
      <c r="C61" s="49" t="str">
        <f ca="1">IF(入力用!B62=0,"",入力用!B62)</f>
        <v/>
      </c>
      <c r="D61" s="49" t="str">
        <f ca="1">IF(入力用!B62=0,"",入力用!B$2)</f>
        <v/>
      </c>
      <c r="E61" s="56" t="str">
        <f ca="1">IF(入力用!B62=0,"",入力用!G62)</f>
        <v/>
      </c>
      <c r="F61" s="60"/>
      <c r="G61" s="58"/>
      <c r="H61" s="60"/>
      <c r="I61" s="58"/>
      <c r="J61" s="60"/>
      <c r="K61" s="57"/>
      <c r="L61" s="66" t="str">
        <f ca="1">IF(入力用!B62=0,"",入力用!Z62)</f>
        <v/>
      </c>
    </row>
    <row r="62" spans="1:20" ht="22.2" customHeight="1" x14ac:dyDescent="0.2">
      <c r="A62" s="49" t="str">
        <f ca="1">入力用!A63</f>
        <v/>
      </c>
      <c r="B62" s="49" t="str">
        <f ca="1">IF(入力用!C63=0,"",入力用!C63)</f>
        <v/>
      </c>
      <c r="C62" s="49" t="str">
        <f ca="1">IF(入力用!B63=0,"",入力用!B63)</f>
        <v/>
      </c>
      <c r="D62" s="49" t="str">
        <f ca="1">IF(入力用!B63=0,"",入力用!B$2)</f>
        <v/>
      </c>
      <c r="E62" s="56" t="str">
        <f ca="1">IF(入力用!B63=0,"",入力用!G63)</f>
        <v/>
      </c>
      <c r="F62" s="60"/>
      <c r="G62" s="58"/>
      <c r="H62" s="60"/>
      <c r="I62" s="58"/>
      <c r="J62" s="60"/>
      <c r="K62" s="57"/>
      <c r="L62" s="66" t="str">
        <f ca="1">IF(入力用!B63=0,"",入力用!Z63)</f>
        <v/>
      </c>
    </row>
    <row r="63" spans="1:20" ht="22.2" customHeight="1" x14ac:dyDescent="0.2">
      <c r="A63" s="49" t="str">
        <f ca="1">入力用!A64</f>
        <v/>
      </c>
      <c r="B63" s="49" t="str">
        <f ca="1">IF(入力用!C64=0,"",入力用!C64)</f>
        <v/>
      </c>
      <c r="C63" s="49" t="str">
        <f ca="1">IF(入力用!B64=0,"",入力用!B64)</f>
        <v/>
      </c>
      <c r="D63" s="49" t="str">
        <f ca="1">IF(入力用!B64=0,"",入力用!B$2)</f>
        <v/>
      </c>
      <c r="E63" s="56" t="str">
        <f ca="1">IF(入力用!B64=0,"",入力用!G64)</f>
        <v/>
      </c>
      <c r="F63" s="60"/>
      <c r="G63" s="58"/>
      <c r="H63" s="60"/>
      <c r="I63" s="58"/>
      <c r="J63" s="60"/>
      <c r="K63" s="57"/>
      <c r="L63" s="66" t="str">
        <f ca="1">IF(入力用!B64=0,"",入力用!Z64)</f>
        <v/>
      </c>
    </row>
    <row r="64" spans="1:20" ht="22.2" customHeight="1" x14ac:dyDescent="0.2">
      <c r="A64" s="49" t="str">
        <f ca="1">入力用!A65</f>
        <v/>
      </c>
      <c r="B64" s="49" t="str">
        <f ca="1">IF(入力用!C65=0,"",入力用!C65)</f>
        <v/>
      </c>
      <c r="C64" s="49" t="str">
        <f ca="1">IF(入力用!B65=0,"",入力用!B65)</f>
        <v/>
      </c>
      <c r="D64" s="49" t="str">
        <f ca="1">IF(入力用!B65=0,"",入力用!B$2)</f>
        <v/>
      </c>
      <c r="E64" s="56" t="str">
        <f ca="1">IF(入力用!B65=0,"",入力用!G65)</f>
        <v/>
      </c>
      <c r="F64" s="60"/>
      <c r="G64" s="58"/>
      <c r="H64" s="60"/>
      <c r="I64" s="58"/>
      <c r="J64" s="60"/>
      <c r="K64" s="57"/>
      <c r="L64" s="66" t="str">
        <f ca="1">IF(入力用!B65=0,"",入力用!Z65)</f>
        <v/>
      </c>
    </row>
    <row r="65" spans="1:12" ht="22.2" customHeight="1" x14ac:dyDescent="0.2">
      <c r="A65" s="49" t="str">
        <f ca="1">入力用!A66</f>
        <v/>
      </c>
      <c r="B65" s="49" t="str">
        <f ca="1">IF(入力用!C66=0,"",入力用!C66)</f>
        <v/>
      </c>
      <c r="C65" s="49" t="str">
        <f ca="1">IF(入力用!B66=0,"",入力用!B66)</f>
        <v/>
      </c>
      <c r="D65" s="49" t="str">
        <f ca="1">IF(入力用!B66=0,"",入力用!B$2)</f>
        <v/>
      </c>
      <c r="E65" s="56" t="str">
        <f ca="1">IF(入力用!B66=0,"",入力用!G66)</f>
        <v/>
      </c>
      <c r="F65" s="60"/>
      <c r="G65" s="58"/>
      <c r="H65" s="60"/>
      <c r="I65" s="58"/>
      <c r="J65" s="60"/>
      <c r="K65" s="57"/>
      <c r="L65" s="66" t="str">
        <f ca="1">IF(入力用!B66=0,"",入力用!Z66)</f>
        <v/>
      </c>
    </row>
    <row r="66" spans="1:12" ht="22.2" customHeight="1" x14ac:dyDescent="0.2">
      <c r="A66" s="49" t="str">
        <f ca="1">入力用!A67</f>
        <v/>
      </c>
      <c r="B66" s="49" t="str">
        <f ca="1">IF(入力用!C67=0,"",入力用!C67)</f>
        <v/>
      </c>
      <c r="C66" s="49" t="str">
        <f ca="1">IF(入力用!B67=0,"",入力用!B67)</f>
        <v/>
      </c>
      <c r="D66" s="49" t="str">
        <f ca="1">IF(入力用!B67=0,"",入力用!B$2)</f>
        <v/>
      </c>
      <c r="E66" s="56" t="str">
        <f ca="1">IF(入力用!B67=0,"",入力用!G67)</f>
        <v/>
      </c>
      <c r="F66" s="60"/>
      <c r="G66" s="58"/>
      <c r="H66" s="60"/>
      <c r="I66" s="58"/>
      <c r="J66" s="60"/>
      <c r="K66" s="57"/>
      <c r="L66" s="66" t="str">
        <f ca="1">IF(入力用!B67=0,"",入力用!Z67)</f>
        <v/>
      </c>
    </row>
    <row r="67" spans="1:12" ht="22.2" customHeight="1" x14ac:dyDescent="0.2">
      <c r="A67" s="49" t="str">
        <f ca="1">入力用!A68</f>
        <v/>
      </c>
      <c r="B67" s="49" t="str">
        <f ca="1">IF(入力用!C68=0,"",入力用!C68)</f>
        <v/>
      </c>
      <c r="C67" s="49" t="str">
        <f ca="1">IF(入力用!B68=0,"",入力用!B68)</f>
        <v/>
      </c>
      <c r="D67" s="49" t="str">
        <f ca="1">IF(入力用!B68=0,"",入力用!B$2)</f>
        <v/>
      </c>
      <c r="E67" s="56" t="str">
        <f ca="1">IF(入力用!B68=0,"",入力用!G68)</f>
        <v/>
      </c>
      <c r="F67" s="60"/>
      <c r="G67" s="58"/>
      <c r="H67" s="60"/>
      <c r="I67" s="58"/>
      <c r="J67" s="60"/>
      <c r="K67" s="57"/>
      <c r="L67" s="66" t="str">
        <f ca="1">IF(入力用!B68=0,"",入力用!Z68)</f>
        <v/>
      </c>
    </row>
    <row r="68" spans="1:12" ht="22.2" customHeight="1" x14ac:dyDescent="0.2">
      <c r="A68" s="49" t="str">
        <f ca="1">入力用!A69</f>
        <v/>
      </c>
      <c r="B68" s="49" t="str">
        <f ca="1">IF(入力用!C69=0,"",入力用!C69)</f>
        <v/>
      </c>
      <c r="C68" s="49" t="str">
        <f ca="1">IF(入力用!B69=0,"",入力用!B69)</f>
        <v/>
      </c>
      <c r="D68" s="49" t="str">
        <f ca="1">IF(入力用!B69=0,"",入力用!B$2)</f>
        <v/>
      </c>
      <c r="E68" s="56" t="str">
        <f ca="1">IF(入力用!B69=0,"",入力用!G69)</f>
        <v/>
      </c>
      <c r="F68" s="60"/>
      <c r="G68" s="58"/>
      <c r="H68" s="60"/>
      <c r="I68" s="58"/>
      <c r="J68" s="60"/>
      <c r="K68" s="57"/>
      <c r="L68" s="66" t="str">
        <f ca="1">IF(入力用!B69=0,"",入力用!Z69)</f>
        <v/>
      </c>
    </row>
    <row r="69" spans="1:12" ht="22.2" customHeight="1" x14ac:dyDescent="0.2">
      <c r="A69" s="49" t="str">
        <f ca="1">入力用!A70</f>
        <v/>
      </c>
      <c r="B69" s="49" t="str">
        <f ca="1">IF(入力用!C70=0,"",入力用!C70)</f>
        <v/>
      </c>
      <c r="C69" s="49" t="str">
        <f ca="1">IF(入力用!B70=0,"",入力用!B70)</f>
        <v/>
      </c>
      <c r="D69" s="49" t="str">
        <f ca="1">IF(入力用!B70=0,"",入力用!B$2)</f>
        <v/>
      </c>
      <c r="E69" s="56" t="str">
        <f ca="1">IF(入力用!B70=0,"",入力用!G70)</f>
        <v/>
      </c>
      <c r="F69" s="60"/>
      <c r="G69" s="58"/>
      <c r="H69" s="60"/>
      <c r="I69" s="58"/>
      <c r="J69" s="60"/>
      <c r="K69" s="57"/>
      <c r="L69" s="66" t="str">
        <f ca="1">IF(入力用!B70=0,"",入力用!Z70)</f>
        <v/>
      </c>
    </row>
    <row r="70" spans="1:12" ht="22.2" customHeight="1" x14ac:dyDescent="0.2">
      <c r="A70" s="49" t="str">
        <f ca="1">入力用!A71</f>
        <v/>
      </c>
      <c r="B70" s="49" t="str">
        <f ca="1">IF(入力用!C71=0,"",入力用!C71)</f>
        <v/>
      </c>
      <c r="C70" s="49" t="str">
        <f ca="1">IF(入力用!B71=0,"",入力用!B71)</f>
        <v/>
      </c>
      <c r="D70" s="49" t="str">
        <f ca="1">IF(入力用!B71=0,"",入力用!B$2)</f>
        <v/>
      </c>
      <c r="E70" s="56" t="str">
        <f ca="1">IF(入力用!B71=0,"",入力用!G71)</f>
        <v/>
      </c>
      <c r="F70" s="60"/>
      <c r="G70" s="58"/>
      <c r="H70" s="60"/>
      <c r="I70" s="58"/>
      <c r="J70" s="60"/>
      <c r="K70" s="57"/>
      <c r="L70" s="66" t="str">
        <f ca="1">IF(入力用!B71=0,"",入力用!Z71)</f>
        <v/>
      </c>
    </row>
    <row r="71" spans="1:12" ht="22.2" customHeight="1" x14ac:dyDescent="0.2">
      <c r="A71" s="49" t="str">
        <f ca="1">入力用!A72</f>
        <v/>
      </c>
      <c r="B71" s="49" t="str">
        <f ca="1">IF(入力用!C72=0,"",入力用!C72)</f>
        <v/>
      </c>
      <c r="C71" s="49" t="str">
        <f ca="1">IF(入力用!B72=0,"",入力用!B72)</f>
        <v/>
      </c>
      <c r="D71" s="49" t="str">
        <f ca="1">IF(入力用!B72=0,"",入力用!B$2)</f>
        <v/>
      </c>
      <c r="E71" s="56" t="str">
        <f ca="1">IF(入力用!B72=0,"",入力用!G72)</f>
        <v/>
      </c>
      <c r="F71" s="60"/>
      <c r="G71" s="58"/>
      <c r="H71" s="60"/>
      <c r="I71" s="58"/>
      <c r="J71" s="60"/>
      <c r="K71" s="57"/>
      <c r="L71" s="66" t="str">
        <f ca="1">IF(入力用!B72=0,"",入力用!Z72)</f>
        <v/>
      </c>
    </row>
    <row r="72" spans="1:12" ht="22.2" customHeight="1" x14ac:dyDescent="0.2">
      <c r="A72" s="49" t="str">
        <f ca="1">入力用!A73</f>
        <v/>
      </c>
      <c r="B72" s="49" t="str">
        <f ca="1">IF(入力用!C73=0,"",入力用!C73)</f>
        <v/>
      </c>
      <c r="C72" s="49" t="str">
        <f ca="1">IF(入力用!B73=0,"",入力用!B73)</f>
        <v/>
      </c>
      <c r="D72" s="49" t="str">
        <f ca="1">IF(入力用!B73=0,"",入力用!B$2)</f>
        <v/>
      </c>
      <c r="E72" s="56" t="str">
        <f ca="1">IF(入力用!B73=0,"",入力用!G73)</f>
        <v/>
      </c>
      <c r="F72" s="60"/>
      <c r="G72" s="58"/>
      <c r="H72" s="60"/>
      <c r="I72" s="58"/>
      <c r="J72" s="60"/>
      <c r="K72" s="57"/>
      <c r="L72" s="66" t="str">
        <f ca="1">IF(入力用!B73=0,"",入力用!Z73)</f>
        <v/>
      </c>
    </row>
    <row r="73" spans="1:12" ht="22.2" customHeight="1" x14ac:dyDescent="0.2">
      <c r="A73" s="49" t="str">
        <f ca="1">入力用!A74</f>
        <v/>
      </c>
      <c r="B73" s="49" t="str">
        <f ca="1">IF(入力用!C74=0,"",入力用!C74)</f>
        <v/>
      </c>
      <c r="C73" s="49" t="str">
        <f ca="1">IF(入力用!B74=0,"",入力用!B74)</f>
        <v/>
      </c>
      <c r="D73" s="49" t="str">
        <f ca="1">IF(入力用!B74=0,"",入力用!B$2)</f>
        <v/>
      </c>
      <c r="E73" s="56" t="str">
        <f ca="1">IF(入力用!B74=0,"",入力用!G74)</f>
        <v/>
      </c>
      <c r="F73" s="60"/>
      <c r="G73" s="58"/>
      <c r="H73" s="60"/>
      <c r="I73" s="58"/>
      <c r="J73" s="60"/>
      <c r="K73" s="57"/>
      <c r="L73" s="66" t="str">
        <f ca="1">IF(入力用!B74=0,"",入力用!Z74)</f>
        <v/>
      </c>
    </row>
    <row r="74" spans="1:12" ht="22.2" customHeight="1" x14ac:dyDescent="0.2">
      <c r="A74" s="49" t="str">
        <f ca="1">入力用!A75</f>
        <v/>
      </c>
      <c r="B74" s="49" t="str">
        <f ca="1">IF(入力用!C75=0,"",入力用!C75)</f>
        <v/>
      </c>
      <c r="C74" s="49" t="str">
        <f ca="1">IF(入力用!B75=0,"",入力用!B75)</f>
        <v/>
      </c>
      <c r="D74" s="49" t="str">
        <f ca="1">IF(入力用!B75=0,"",入力用!B$2)</f>
        <v/>
      </c>
      <c r="E74" s="56" t="str">
        <f ca="1">IF(入力用!B75=0,"",入力用!G75)</f>
        <v/>
      </c>
      <c r="F74" s="60"/>
      <c r="G74" s="58"/>
      <c r="H74" s="60"/>
      <c r="I74" s="58"/>
      <c r="J74" s="60"/>
      <c r="K74" s="57"/>
      <c r="L74" s="66" t="str">
        <f ca="1">IF(入力用!B75=0,"",入力用!Z75)</f>
        <v/>
      </c>
    </row>
    <row r="75" spans="1:12" ht="22.2" customHeight="1" x14ac:dyDescent="0.2">
      <c r="A75" s="49" t="str">
        <f ca="1">入力用!A76</f>
        <v/>
      </c>
      <c r="B75" s="49" t="str">
        <f ca="1">IF(入力用!C76=0,"",入力用!C76)</f>
        <v/>
      </c>
      <c r="C75" s="49" t="str">
        <f ca="1">IF(入力用!B76=0,"",入力用!B76)</f>
        <v/>
      </c>
      <c r="D75" s="49" t="str">
        <f ca="1">IF(入力用!B76=0,"",入力用!B$2)</f>
        <v/>
      </c>
      <c r="E75" s="56" t="str">
        <f ca="1">IF(入力用!B76=0,"",入力用!G76)</f>
        <v/>
      </c>
      <c r="F75" s="60"/>
      <c r="G75" s="58"/>
      <c r="H75" s="60"/>
      <c r="I75" s="58"/>
      <c r="J75" s="60"/>
      <c r="K75" s="57"/>
      <c r="L75" s="66" t="str">
        <f ca="1">IF(入力用!B76=0,"",入力用!Z76)</f>
        <v/>
      </c>
    </row>
    <row r="76" spans="1:12" ht="22.2" customHeight="1" x14ac:dyDescent="0.2">
      <c r="A76" s="49" t="str">
        <f ca="1">入力用!A77</f>
        <v/>
      </c>
      <c r="B76" s="49" t="str">
        <f ca="1">IF(入力用!C77=0,"",入力用!C77)</f>
        <v/>
      </c>
      <c r="C76" s="49" t="str">
        <f ca="1">IF(入力用!B77=0,"",入力用!B77)</f>
        <v/>
      </c>
      <c r="D76" s="49" t="str">
        <f ca="1">IF(入力用!B77=0,"",入力用!B$2)</f>
        <v/>
      </c>
      <c r="E76" s="56" t="str">
        <f ca="1">IF(入力用!B77=0,"",入力用!G77)</f>
        <v/>
      </c>
      <c r="F76" s="60"/>
      <c r="G76" s="58"/>
      <c r="H76" s="60"/>
      <c r="I76" s="58"/>
      <c r="J76" s="60"/>
      <c r="K76" s="57"/>
      <c r="L76" s="66" t="str">
        <f ca="1">IF(入力用!B77=0,"",入力用!Z77)</f>
        <v/>
      </c>
    </row>
    <row r="77" spans="1:12" ht="22.2" customHeight="1" x14ac:dyDescent="0.2">
      <c r="A77" s="49" t="str">
        <f ca="1">入力用!A78</f>
        <v/>
      </c>
      <c r="B77" s="49" t="str">
        <f ca="1">IF(入力用!C78=0,"",入力用!C78)</f>
        <v/>
      </c>
      <c r="C77" s="49" t="str">
        <f ca="1">IF(入力用!B78=0,"",入力用!B78)</f>
        <v/>
      </c>
      <c r="D77" s="49" t="str">
        <f ca="1">IF(入力用!B78=0,"",入力用!B$2)</f>
        <v/>
      </c>
      <c r="E77" s="56" t="str">
        <f ca="1">IF(入力用!B78=0,"",入力用!G78)</f>
        <v/>
      </c>
      <c r="F77" s="60"/>
      <c r="G77" s="58"/>
      <c r="H77" s="60"/>
      <c r="I77" s="58"/>
      <c r="J77" s="60"/>
      <c r="K77" s="57"/>
      <c r="L77" s="66" t="str">
        <f ca="1">IF(入力用!B78=0,"",入力用!Z78)</f>
        <v/>
      </c>
    </row>
    <row r="78" spans="1:12" ht="22.2" customHeight="1" x14ac:dyDescent="0.2">
      <c r="A78" s="49" t="str">
        <f ca="1">入力用!A79</f>
        <v/>
      </c>
      <c r="B78" s="49" t="str">
        <f ca="1">IF(入力用!C79=0,"",入力用!C79)</f>
        <v/>
      </c>
      <c r="C78" s="49" t="str">
        <f ca="1">IF(入力用!B79=0,"",入力用!B79)</f>
        <v/>
      </c>
      <c r="D78" s="49" t="str">
        <f ca="1">IF(入力用!B79=0,"",入力用!B$2)</f>
        <v/>
      </c>
      <c r="E78" s="56" t="str">
        <f ca="1">IF(入力用!B79=0,"",入力用!G79)</f>
        <v/>
      </c>
      <c r="F78" s="60"/>
      <c r="G78" s="58"/>
      <c r="H78" s="60"/>
      <c r="I78" s="58"/>
      <c r="J78" s="60"/>
      <c r="K78" s="57"/>
      <c r="L78" s="66" t="str">
        <f ca="1">IF(入力用!B79=0,"",入力用!Z79)</f>
        <v/>
      </c>
    </row>
    <row r="79" spans="1:12" ht="22.2" customHeight="1" x14ac:dyDescent="0.2">
      <c r="A79" s="49" t="str">
        <f ca="1">入力用!A80</f>
        <v/>
      </c>
      <c r="B79" s="49" t="str">
        <f ca="1">IF(入力用!C80=0,"",入力用!C80)</f>
        <v/>
      </c>
      <c r="C79" s="49" t="str">
        <f ca="1">IF(入力用!B80=0,"",入力用!B80)</f>
        <v/>
      </c>
      <c r="D79" s="49" t="str">
        <f ca="1">IF(入力用!B80=0,"",入力用!B$2)</f>
        <v/>
      </c>
      <c r="E79" s="56" t="str">
        <f ca="1">IF(入力用!B80=0,"",入力用!G80)</f>
        <v/>
      </c>
      <c r="F79" s="60"/>
      <c r="G79" s="58"/>
      <c r="H79" s="60"/>
      <c r="I79" s="58"/>
      <c r="J79" s="60"/>
      <c r="K79" s="57"/>
      <c r="L79" s="66" t="str">
        <f ca="1">IF(入力用!B80=0,"",入力用!Z80)</f>
        <v/>
      </c>
    </row>
    <row r="80" spans="1:12" ht="22.2" customHeight="1" x14ac:dyDescent="0.2">
      <c r="A80" s="49" t="str">
        <f ca="1">入力用!A81</f>
        <v/>
      </c>
      <c r="B80" s="49" t="str">
        <f ca="1">IF(入力用!C81=0,"",入力用!C81)</f>
        <v/>
      </c>
      <c r="C80" s="49" t="str">
        <f ca="1">IF(入力用!B81=0,"",入力用!B81)</f>
        <v/>
      </c>
      <c r="D80" s="49" t="str">
        <f ca="1">IF(入力用!B81=0,"",入力用!B$2)</f>
        <v/>
      </c>
      <c r="E80" s="56" t="str">
        <f ca="1">IF(入力用!B81=0,"",入力用!G81)</f>
        <v/>
      </c>
      <c r="F80" s="60"/>
      <c r="G80" s="58"/>
      <c r="H80" s="60"/>
      <c r="I80" s="58"/>
      <c r="J80" s="60"/>
      <c r="K80" s="57"/>
      <c r="L80" s="66" t="str">
        <f ca="1">IF(入力用!B81=0,"",入力用!Z81)</f>
        <v/>
      </c>
    </row>
    <row r="81" spans="1:12" ht="22.2" customHeight="1" x14ac:dyDescent="0.2">
      <c r="A81" s="49" t="str">
        <f ca="1">入力用!A82</f>
        <v/>
      </c>
      <c r="B81" s="49" t="str">
        <f ca="1">IF(入力用!C82=0,"",入力用!C82)</f>
        <v/>
      </c>
      <c r="C81" s="49" t="str">
        <f ca="1">IF(入力用!B82=0,"",入力用!B82)</f>
        <v/>
      </c>
      <c r="D81" s="49" t="str">
        <f ca="1">IF(入力用!B82=0,"",入力用!B$2)</f>
        <v/>
      </c>
      <c r="E81" s="56" t="str">
        <f ca="1">IF(入力用!B82=0,"",入力用!G82)</f>
        <v/>
      </c>
      <c r="F81" s="60"/>
      <c r="G81" s="58"/>
      <c r="H81" s="60"/>
      <c r="I81" s="58"/>
      <c r="J81" s="60"/>
      <c r="K81" s="57"/>
      <c r="L81" s="66" t="str">
        <f ca="1">IF(入力用!B82=0,"",入力用!Z82)</f>
        <v/>
      </c>
    </row>
    <row r="82" spans="1:12" ht="22.2" customHeight="1" x14ac:dyDescent="0.2">
      <c r="A82" s="49" t="str">
        <f ca="1">入力用!A83</f>
        <v/>
      </c>
      <c r="B82" s="49" t="str">
        <f ca="1">IF(入力用!C83=0,"",入力用!C83)</f>
        <v/>
      </c>
      <c r="C82" s="49" t="str">
        <f ca="1">IF(入力用!B83=0,"",入力用!B83)</f>
        <v/>
      </c>
      <c r="D82" s="49" t="str">
        <f ca="1">IF(入力用!B83=0,"",入力用!B$2)</f>
        <v/>
      </c>
      <c r="E82" s="56" t="str">
        <f ca="1">IF(入力用!B83=0,"",入力用!G83)</f>
        <v/>
      </c>
      <c r="F82" s="60"/>
      <c r="G82" s="58"/>
      <c r="H82" s="60"/>
      <c r="I82" s="58"/>
      <c r="J82" s="60"/>
      <c r="K82" s="57"/>
      <c r="L82" s="66" t="str">
        <f ca="1">IF(入力用!B83=0,"",入力用!Z83)</f>
        <v/>
      </c>
    </row>
    <row r="83" spans="1:12" ht="22.2" customHeight="1" x14ac:dyDescent="0.2">
      <c r="A83" s="49" t="str">
        <f ca="1">入力用!A84</f>
        <v/>
      </c>
      <c r="B83" s="49" t="str">
        <f ca="1">IF(入力用!C84=0,"",入力用!C84)</f>
        <v/>
      </c>
      <c r="C83" s="49" t="str">
        <f ca="1">IF(入力用!B84=0,"",入力用!B84)</f>
        <v/>
      </c>
      <c r="D83" s="49" t="str">
        <f ca="1">IF(入力用!B84=0,"",入力用!B$2)</f>
        <v/>
      </c>
      <c r="E83" s="56" t="str">
        <f ca="1">IF(入力用!B84=0,"",入力用!G84)</f>
        <v/>
      </c>
      <c r="F83" s="60"/>
      <c r="G83" s="58"/>
      <c r="H83" s="60"/>
      <c r="I83" s="58"/>
      <c r="J83" s="60"/>
      <c r="K83" s="57"/>
      <c r="L83" s="66" t="str">
        <f ca="1">IF(入力用!B84=0,"",入力用!Z84)</f>
        <v/>
      </c>
    </row>
    <row r="84" spans="1:12" ht="22.2" customHeight="1" x14ac:dyDescent="0.2">
      <c r="A84" s="49" t="str">
        <f ca="1">入力用!A85</f>
        <v/>
      </c>
      <c r="B84" s="49" t="str">
        <f ca="1">IF(入力用!C85=0,"",入力用!C85)</f>
        <v/>
      </c>
      <c r="C84" s="49" t="str">
        <f ca="1">IF(入力用!B85=0,"",入力用!B85)</f>
        <v/>
      </c>
      <c r="D84" s="49" t="str">
        <f ca="1">IF(入力用!B85=0,"",入力用!B$2)</f>
        <v/>
      </c>
      <c r="E84" s="56" t="str">
        <f ca="1">IF(入力用!B85=0,"",入力用!G85)</f>
        <v/>
      </c>
      <c r="F84" s="60"/>
      <c r="G84" s="58"/>
      <c r="H84" s="60"/>
      <c r="I84" s="58"/>
      <c r="J84" s="60"/>
      <c r="K84" s="57"/>
      <c r="L84" s="66" t="str">
        <f ca="1">IF(入力用!B85=0,"",入力用!Z85)</f>
        <v/>
      </c>
    </row>
    <row r="85" spans="1:12" ht="22.2" customHeight="1" x14ac:dyDescent="0.2">
      <c r="A85" s="49" t="str">
        <f ca="1">入力用!A86</f>
        <v/>
      </c>
      <c r="B85" s="49" t="str">
        <f ca="1">IF(入力用!C86=0,"",入力用!C86)</f>
        <v/>
      </c>
      <c r="C85" s="49" t="str">
        <f ca="1">IF(入力用!B86=0,"",入力用!B86)</f>
        <v/>
      </c>
      <c r="D85" s="49" t="str">
        <f ca="1">IF(入力用!B86=0,"",入力用!B$2)</f>
        <v/>
      </c>
      <c r="E85" s="56" t="str">
        <f ca="1">IF(入力用!B86=0,"",入力用!G86)</f>
        <v/>
      </c>
      <c r="F85" s="60"/>
      <c r="G85" s="58"/>
      <c r="H85" s="60"/>
      <c r="I85" s="58"/>
      <c r="J85" s="60"/>
      <c r="K85" s="57"/>
      <c r="L85" s="66" t="str">
        <f ca="1">IF(入力用!B86=0,"",入力用!Z86)</f>
        <v/>
      </c>
    </row>
    <row r="86" spans="1:12" ht="22.2" customHeight="1" x14ac:dyDescent="0.2">
      <c r="A86" s="49" t="str">
        <f ca="1">入力用!A87</f>
        <v/>
      </c>
      <c r="B86" s="49" t="str">
        <f ca="1">IF(入力用!C87=0,"",入力用!C87)</f>
        <v/>
      </c>
      <c r="C86" s="49" t="str">
        <f ca="1">IF(入力用!B87=0,"",入力用!B87)</f>
        <v/>
      </c>
      <c r="D86" s="49" t="str">
        <f ca="1">IF(入力用!B87=0,"",入力用!B$2)</f>
        <v/>
      </c>
      <c r="E86" s="56" t="str">
        <f ca="1">IF(入力用!B87=0,"",入力用!G87)</f>
        <v/>
      </c>
      <c r="F86" s="60"/>
      <c r="G86" s="58"/>
      <c r="H86" s="60"/>
      <c r="I86" s="58"/>
      <c r="J86" s="60"/>
      <c r="K86" s="57"/>
      <c r="L86" s="66" t="str">
        <f ca="1">IF(入力用!B87=0,"",入力用!Z87)</f>
        <v/>
      </c>
    </row>
    <row r="87" spans="1:12" ht="22.2" customHeight="1" x14ac:dyDescent="0.2">
      <c r="A87" s="49" t="str">
        <f ca="1">入力用!A88</f>
        <v/>
      </c>
      <c r="B87" s="49" t="str">
        <f ca="1">IF(入力用!C88=0,"",入力用!C88)</f>
        <v/>
      </c>
      <c r="C87" s="49" t="str">
        <f ca="1">IF(入力用!B88=0,"",入力用!B88)</f>
        <v/>
      </c>
      <c r="D87" s="49" t="str">
        <f ca="1">IF(入力用!B88=0,"",入力用!B$2)</f>
        <v/>
      </c>
      <c r="E87" s="56" t="str">
        <f ca="1">IF(入力用!B88=0,"",入力用!G88)</f>
        <v/>
      </c>
      <c r="F87" s="60"/>
      <c r="G87" s="58"/>
      <c r="H87" s="60"/>
      <c r="I87" s="58"/>
      <c r="J87" s="60"/>
      <c r="K87" s="57"/>
      <c r="L87" s="66" t="str">
        <f ca="1">IF(入力用!B88=0,"",入力用!Z88)</f>
        <v/>
      </c>
    </row>
    <row r="88" spans="1:12" ht="22.2" customHeight="1" x14ac:dyDescent="0.2">
      <c r="A88" s="49" t="str">
        <f ca="1">入力用!A89</f>
        <v/>
      </c>
      <c r="B88" s="49" t="str">
        <f ca="1">IF(入力用!C89=0,"",入力用!C89)</f>
        <v/>
      </c>
      <c r="C88" s="49" t="str">
        <f ca="1">IF(入力用!B89=0,"",入力用!B89)</f>
        <v/>
      </c>
      <c r="D88" s="49" t="str">
        <f ca="1">IF(入力用!B89=0,"",入力用!B$2)</f>
        <v/>
      </c>
      <c r="E88" s="56" t="str">
        <f ca="1">IF(入力用!B89=0,"",入力用!G89)</f>
        <v/>
      </c>
      <c r="F88" s="60"/>
      <c r="G88" s="58"/>
      <c r="H88" s="60"/>
      <c r="I88" s="58"/>
      <c r="J88" s="60"/>
      <c r="K88" s="57"/>
      <c r="L88" s="66" t="str">
        <f ca="1">IF(入力用!B89=0,"",入力用!Z89)</f>
        <v/>
      </c>
    </row>
    <row r="89" spans="1:12" ht="22.2" customHeight="1" x14ac:dyDescent="0.2">
      <c r="A89" s="49" t="str">
        <f ca="1">入力用!A90</f>
        <v/>
      </c>
      <c r="B89" s="49" t="str">
        <f ca="1">IF(入力用!C90=0,"",入力用!C90)</f>
        <v/>
      </c>
      <c r="C89" s="49" t="str">
        <f ca="1">IF(入力用!B90=0,"",入力用!B90)</f>
        <v/>
      </c>
      <c r="D89" s="49" t="str">
        <f ca="1">IF(入力用!B90=0,"",入力用!B$2)</f>
        <v/>
      </c>
      <c r="E89" s="56" t="str">
        <f ca="1">IF(入力用!B90=0,"",入力用!G90)</f>
        <v/>
      </c>
      <c r="F89" s="60"/>
      <c r="G89" s="58"/>
      <c r="H89" s="60"/>
      <c r="I89" s="58"/>
      <c r="J89" s="60"/>
      <c r="K89" s="57"/>
      <c r="L89" s="66" t="str">
        <f ca="1">IF(入力用!B90=0,"",入力用!Z90)</f>
        <v/>
      </c>
    </row>
    <row r="90" spans="1:12" ht="22.2" customHeight="1" x14ac:dyDescent="0.2">
      <c r="A90" s="49" t="str">
        <f ca="1">入力用!A91</f>
        <v/>
      </c>
      <c r="B90" s="49" t="str">
        <f ca="1">IF(入力用!C91=0,"",入力用!C91)</f>
        <v/>
      </c>
      <c r="C90" s="49" t="str">
        <f ca="1">IF(入力用!B91=0,"",入力用!B91)</f>
        <v/>
      </c>
      <c r="D90" s="49" t="str">
        <f ca="1">IF(入力用!B91=0,"",入力用!B$2)</f>
        <v/>
      </c>
      <c r="E90" s="56" t="str">
        <f ca="1">IF(入力用!B91=0,"",入力用!G91)</f>
        <v/>
      </c>
      <c r="F90" s="60"/>
      <c r="G90" s="58"/>
      <c r="H90" s="60"/>
      <c r="I90" s="58"/>
      <c r="J90" s="60"/>
      <c r="K90" s="57"/>
      <c r="L90" s="66" t="str">
        <f ca="1">IF(入力用!B91=0,"",入力用!Z91)</f>
        <v/>
      </c>
    </row>
    <row r="91" spans="1:12" ht="22.2" customHeight="1" x14ac:dyDescent="0.2">
      <c r="A91" s="49" t="str">
        <f ca="1">入力用!A92</f>
        <v/>
      </c>
      <c r="B91" s="49" t="str">
        <f ca="1">IF(入力用!C92=0,"",入力用!C92)</f>
        <v/>
      </c>
      <c r="C91" s="49" t="str">
        <f ca="1">IF(入力用!B92=0,"",入力用!B92)</f>
        <v/>
      </c>
      <c r="D91" s="49" t="str">
        <f ca="1">IF(入力用!B92=0,"",入力用!B$2)</f>
        <v/>
      </c>
      <c r="E91" s="56" t="str">
        <f ca="1">IF(入力用!B92=0,"",入力用!G92)</f>
        <v/>
      </c>
      <c r="F91" s="60"/>
      <c r="G91" s="58"/>
      <c r="H91" s="60"/>
      <c r="I91" s="58"/>
      <c r="J91" s="60"/>
      <c r="K91" s="57"/>
      <c r="L91" s="66" t="str">
        <f ca="1">IF(入力用!B92=0,"",入力用!Z92)</f>
        <v/>
      </c>
    </row>
    <row r="92" spans="1:12" ht="22.2" customHeight="1" x14ac:dyDescent="0.2">
      <c r="A92" s="49" t="str">
        <f ca="1">入力用!A93</f>
        <v/>
      </c>
      <c r="B92" s="49" t="str">
        <f ca="1">IF(入力用!C93=0,"",入力用!C93)</f>
        <v/>
      </c>
      <c r="C92" s="49" t="str">
        <f ca="1">IF(入力用!B93=0,"",入力用!B93)</f>
        <v/>
      </c>
      <c r="D92" s="49" t="str">
        <f ca="1">IF(入力用!B93=0,"",入力用!B$2)</f>
        <v/>
      </c>
      <c r="E92" s="56" t="str">
        <f ca="1">IF(入力用!B93=0,"",入力用!G93)</f>
        <v/>
      </c>
      <c r="F92" s="60"/>
      <c r="G92" s="58"/>
      <c r="H92" s="60"/>
      <c r="I92" s="58"/>
      <c r="J92" s="60"/>
      <c r="K92" s="57"/>
      <c r="L92" s="66" t="str">
        <f ca="1">IF(入力用!B93=0,"",入力用!Z93)</f>
        <v/>
      </c>
    </row>
    <row r="93" spans="1:12" ht="22.2" customHeight="1" x14ac:dyDescent="0.2">
      <c r="A93" s="49" t="str">
        <f ca="1">入力用!A94</f>
        <v/>
      </c>
      <c r="B93" s="49" t="str">
        <f ca="1">IF(入力用!C94=0,"",入力用!C94)</f>
        <v/>
      </c>
      <c r="C93" s="49" t="str">
        <f ca="1">IF(入力用!B94=0,"",入力用!B94)</f>
        <v/>
      </c>
      <c r="D93" s="49" t="str">
        <f ca="1">IF(入力用!B94=0,"",入力用!B$2)</f>
        <v/>
      </c>
      <c r="E93" s="56" t="str">
        <f ca="1">IF(入力用!B94=0,"",入力用!G94)</f>
        <v/>
      </c>
      <c r="F93" s="60"/>
      <c r="G93" s="58"/>
      <c r="H93" s="60"/>
      <c r="I93" s="58"/>
      <c r="J93" s="60"/>
      <c r="K93" s="57"/>
      <c r="L93" s="66" t="str">
        <f ca="1">IF(入力用!B94=0,"",入力用!Z94)</f>
        <v/>
      </c>
    </row>
    <row r="94" spans="1:12" ht="22.2" customHeight="1" x14ac:dyDescent="0.2">
      <c r="A94" s="49" t="str">
        <f ca="1">入力用!A95</f>
        <v/>
      </c>
      <c r="B94" s="49" t="str">
        <f ca="1">IF(入力用!C95=0,"",入力用!C95)</f>
        <v/>
      </c>
      <c r="C94" s="49" t="str">
        <f ca="1">IF(入力用!B95=0,"",入力用!B95)</f>
        <v/>
      </c>
      <c r="D94" s="49" t="str">
        <f ca="1">IF(入力用!B95=0,"",入力用!B$2)</f>
        <v/>
      </c>
      <c r="E94" s="56" t="str">
        <f ca="1">IF(入力用!B95=0,"",入力用!G95)</f>
        <v/>
      </c>
      <c r="F94" s="60"/>
      <c r="G94" s="58"/>
      <c r="H94" s="60"/>
      <c r="I94" s="58"/>
      <c r="J94" s="60"/>
      <c r="K94" s="57"/>
      <c r="L94" s="66" t="str">
        <f ca="1">IF(入力用!B95=0,"",入力用!Z95)</f>
        <v/>
      </c>
    </row>
    <row r="95" spans="1:12" ht="22.2" customHeight="1" x14ac:dyDescent="0.2">
      <c r="A95" s="49" t="str">
        <f ca="1">入力用!A96</f>
        <v/>
      </c>
      <c r="B95" s="49" t="str">
        <f ca="1">IF(入力用!C96=0,"",入力用!C96)</f>
        <v/>
      </c>
      <c r="C95" s="49" t="str">
        <f ca="1">IF(入力用!B96=0,"",入力用!B96)</f>
        <v/>
      </c>
      <c r="D95" s="49" t="str">
        <f ca="1">IF(入力用!B96=0,"",入力用!B$2)</f>
        <v/>
      </c>
      <c r="E95" s="56" t="str">
        <f ca="1">IF(入力用!B96=0,"",入力用!G96)</f>
        <v/>
      </c>
      <c r="F95" s="60"/>
      <c r="G95" s="58"/>
      <c r="H95" s="60"/>
      <c r="I95" s="58"/>
      <c r="J95" s="60"/>
      <c r="K95" s="57"/>
      <c r="L95" s="66" t="str">
        <f ca="1">IF(入力用!B96=0,"",入力用!Z96)</f>
        <v/>
      </c>
    </row>
    <row r="96" spans="1:12" ht="22.2" customHeight="1" x14ac:dyDescent="0.2">
      <c r="A96" s="49" t="str">
        <f ca="1">入力用!A97</f>
        <v/>
      </c>
      <c r="B96" s="49" t="str">
        <f ca="1">IF(入力用!C97=0,"",入力用!C97)</f>
        <v/>
      </c>
      <c r="C96" s="49" t="str">
        <f ca="1">IF(入力用!B97=0,"",入力用!B97)</f>
        <v/>
      </c>
      <c r="D96" s="49" t="str">
        <f ca="1">IF(入力用!B97=0,"",入力用!B$2)</f>
        <v/>
      </c>
      <c r="E96" s="56" t="str">
        <f ca="1">IF(入力用!B97=0,"",入力用!G97)</f>
        <v/>
      </c>
      <c r="F96" s="60"/>
      <c r="G96" s="58"/>
      <c r="H96" s="60"/>
      <c r="I96" s="58"/>
      <c r="J96" s="60"/>
      <c r="K96" s="57"/>
      <c r="L96" s="66" t="str">
        <f ca="1">IF(入力用!B97=0,"",入力用!Z97)</f>
        <v/>
      </c>
    </row>
    <row r="97" spans="1:12" ht="22.2" customHeight="1" x14ac:dyDescent="0.2">
      <c r="A97" s="49" t="str">
        <f ca="1">入力用!A98</f>
        <v/>
      </c>
      <c r="B97" s="49" t="str">
        <f ca="1">IF(入力用!C98=0,"",入力用!C98)</f>
        <v/>
      </c>
      <c r="C97" s="49" t="str">
        <f ca="1">IF(入力用!B98=0,"",入力用!B98)</f>
        <v/>
      </c>
      <c r="D97" s="49" t="str">
        <f ca="1">IF(入力用!B98=0,"",入力用!B$2)</f>
        <v/>
      </c>
      <c r="E97" s="56" t="str">
        <f ca="1">IF(入力用!B98=0,"",入力用!G98)</f>
        <v/>
      </c>
      <c r="F97" s="60"/>
      <c r="G97" s="58"/>
      <c r="H97" s="60"/>
      <c r="I97" s="58"/>
      <c r="J97" s="60"/>
      <c r="K97" s="57"/>
      <c r="L97" s="66" t="str">
        <f ca="1">IF(入力用!B98=0,"",入力用!Z98)</f>
        <v/>
      </c>
    </row>
    <row r="98" spans="1:12" ht="22.2" customHeight="1" x14ac:dyDescent="0.2">
      <c r="A98" s="49" t="str">
        <f ca="1">入力用!A99</f>
        <v/>
      </c>
      <c r="B98" s="49" t="str">
        <f ca="1">IF(入力用!C99=0,"",入力用!C99)</f>
        <v/>
      </c>
      <c r="C98" s="49" t="str">
        <f ca="1">IF(入力用!B99=0,"",入力用!B99)</f>
        <v/>
      </c>
      <c r="D98" s="49" t="str">
        <f ca="1">IF(入力用!B99=0,"",入力用!B$2)</f>
        <v/>
      </c>
      <c r="E98" s="56" t="str">
        <f ca="1">IF(入力用!B99=0,"",入力用!G99)</f>
        <v/>
      </c>
      <c r="F98" s="60"/>
      <c r="G98" s="58"/>
      <c r="H98" s="60"/>
      <c r="I98" s="58"/>
      <c r="J98" s="60"/>
      <c r="K98" s="57"/>
      <c r="L98" s="66" t="str">
        <f ca="1">IF(入力用!B99=0,"",入力用!Z99)</f>
        <v/>
      </c>
    </row>
    <row r="99" spans="1:12" ht="22.2" customHeight="1" x14ac:dyDescent="0.2">
      <c r="A99" s="49" t="str">
        <f ca="1">入力用!A100</f>
        <v/>
      </c>
      <c r="B99" s="49" t="str">
        <f ca="1">IF(入力用!C100=0,"",入力用!C100)</f>
        <v/>
      </c>
      <c r="C99" s="49" t="str">
        <f ca="1">IF(入力用!B100=0,"",入力用!B100)</f>
        <v/>
      </c>
      <c r="D99" s="49" t="str">
        <f ca="1">IF(入力用!B100=0,"",入力用!B$2)</f>
        <v/>
      </c>
      <c r="E99" s="56" t="str">
        <f ca="1">IF(入力用!B100=0,"",入力用!G100)</f>
        <v/>
      </c>
      <c r="F99" s="60"/>
      <c r="G99" s="58"/>
      <c r="H99" s="60"/>
      <c r="I99" s="58"/>
      <c r="J99" s="60"/>
      <c r="K99" s="57"/>
      <c r="L99" s="66" t="str">
        <f ca="1">IF(入力用!B100=0,"",入力用!Z100)</f>
        <v/>
      </c>
    </row>
    <row r="100" spans="1:12" ht="22.2" customHeight="1" x14ac:dyDescent="0.2">
      <c r="A100" s="49" t="str">
        <f ca="1">入力用!A101</f>
        <v/>
      </c>
      <c r="B100" s="49" t="str">
        <f ca="1">IF(入力用!C101=0,"",入力用!C101)</f>
        <v/>
      </c>
      <c r="C100" s="49" t="str">
        <f ca="1">IF(入力用!B101=0,"",入力用!B101)</f>
        <v/>
      </c>
      <c r="D100" s="49" t="str">
        <f ca="1">IF(入力用!B101=0,"",入力用!B$2)</f>
        <v/>
      </c>
      <c r="E100" s="56" t="str">
        <f ca="1">IF(入力用!B101=0,"",入力用!G101)</f>
        <v/>
      </c>
      <c r="F100" s="60"/>
      <c r="G100" s="58"/>
      <c r="H100" s="60"/>
      <c r="I100" s="58"/>
      <c r="J100" s="60"/>
      <c r="K100" s="57"/>
      <c r="L100" s="66" t="str">
        <f ca="1">IF(入力用!B101=0,"",入力用!Z101)</f>
        <v/>
      </c>
    </row>
    <row r="101" spans="1:12" ht="22.2" customHeight="1" x14ac:dyDescent="0.2">
      <c r="A101" s="49" t="str">
        <f ca="1">入力用!A102</f>
        <v/>
      </c>
      <c r="B101" s="49" t="str">
        <f ca="1">IF(入力用!C102=0,"",入力用!C102)</f>
        <v/>
      </c>
      <c r="C101" s="49" t="str">
        <f ca="1">IF(入力用!B102=0,"",入力用!B102)</f>
        <v/>
      </c>
      <c r="D101" s="49" t="str">
        <f ca="1">IF(入力用!B102=0,"",入力用!B$2)</f>
        <v/>
      </c>
      <c r="E101" s="56" t="str">
        <f ca="1">IF(入力用!B102=0,"",入力用!G102)</f>
        <v/>
      </c>
      <c r="F101" s="60"/>
      <c r="G101" s="58"/>
      <c r="H101" s="60"/>
      <c r="I101" s="58"/>
      <c r="J101" s="60"/>
      <c r="K101" s="57"/>
      <c r="L101" s="66" t="str">
        <f ca="1">IF(入力用!B102=0,"",入力用!Z102)</f>
        <v/>
      </c>
    </row>
    <row r="102" spans="1:12" ht="22.2" customHeight="1" thickBot="1" x14ac:dyDescent="0.25">
      <c r="A102" s="49" t="str">
        <f ca="1">入力用!A103</f>
        <v/>
      </c>
      <c r="B102" s="49" t="str">
        <f ca="1">IF(入力用!C103=0,"",入力用!C103)</f>
        <v/>
      </c>
      <c r="C102" s="49" t="str">
        <f ca="1">IF(入力用!B103=0,"",入力用!B103)</f>
        <v/>
      </c>
      <c r="D102" s="49" t="str">
        <f ca="1">IF(入力用!B103=0,"",入力用!B$2)</f>
        <v/>
      </c>
      <c r="E102" s="56" t="str">
        <f ca="1">IF(入力用!B103=0,"",入力用!G103)</f>
        <v/>
      </c>
      <c r="F102" s="61"/>
      <c r="G102" s="58"/>
      <c r="H102" s="61"/>
      <c r="I102" s="58"/>
      <c r="J102" s="61"/>
      <c r="K102" s="57"/>
      <c r="L102" s="66" t="str">
        <f ca="1">IF(入力用!B103=0,"",入力用!Z103)</f>
        <v/>
      </c>
    </row>
  </sheetData>
  <sheetProtection algorithmName="SHA-512" hashValue="S6UEZeL2gCLEhU25B56J5DYIp6pxT634PcGME1nYueIq1bc293z9Tc2k8PgD9glTzblq1/m0YRgGPt6xkIzS3Q==" saltValue="alS25KwbvdLpkipCJNpT9w==" spinCount="100000" sheet="1"/>
  <mergeCells count="7">
    <mergeCell ref="C1:C2"/>
    <mergeCell ref="F1:G1"/>
    <mergeCell ref="L1:L2"/>
    <mergeCell ref="H1:I1"/>
    <mergeCell ref="J1:K1"/>
    <mergeCell ref="D1:D2"/>
    <mergeCell ref="E1:E2"/>
  </mergeCells>
  <phoneticPr fontId="2"/>
  <dataValidations count="2">
    <dataValidation type="list" allowBlank="1" showInputMessage="1" showErrorMessage="1" sqref="F3:I102" xr:uid="{00000000-0002-0000-0500-000000000000}">
      <formula1>$O$3:$O$23</formula1>
    </dataValidation>
    <dataValidation type="list" allowBlank="1" showInputMessage="1" showErrorMessage="1" sqref="J3:K102" xr:uid="{00000000-0002-0000-0500-000001000000}">
      <formula1>$P$3:$P$33</formula1>
    </dataValidation>
  </dataValidations>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CFF66"/>
  </sheetPr>
  <dimension ref="A1:Y103"/>
  <sheetViews>
    <sheetView workbookViewId="0">
      <pane ySplit="3" topLeftCell="A4" activePane="bottomLeft" state="frozenSplit"/>
      <selection activeCell="K13" sqref="K13"/>
      <selection pane="bottomLeft" activeCell="K13" sqref="K13"/>
    </sheetView>
  </sheetViews>
  <sheetFormatPr defaultColWidth="9" defaultRowHeight="13.2" x14ac:dyDescent="0.2"/>
  <cols>
    <col min="1" max="1" width="9" style="52"/>
    <col min="2" max="2" width="19.6640625" style="52" customWidth="1"/>
    <col min="3" max="3" width="16.44140625" style="52" hidden="1" customWidth="1"/>
    <col min="4" max="4" width="23" style="52" hidden="1" customWidth="1"/>
    <col min="5" max="5" width="9.33203125" style="52" hidden="1" customWidth="1"/>
    <col min="6" max="7" width="9.33203125" style="52" customWidth="1"/>
    <col min="8" max="17" width="9" style="52"/>
    <col min="18" max="24" width="9" style="47" hidden="1" customWidth="1"/>
    <col min="25" max="25" width="9" style="75"/>
    <col min="26" max="16384" width="9" style="47"/>
  </cols>
  <sheetData>
    <row r="1" spans="1:25" ht="22.5" customHeight="1" x14ac:dyDescent="0.2">
      <c r="A1" s="62">
        <f>入力用!A2</f>
        <v>0</v>
      </c>
      <c r="B1" s="62">
        <f>入力用!B2</f>
        <v>0</v>
      </c>
      <c r="C1" s="131" t="s">
        <v>138</v>
      </c>
      <c r="D1" s="131" t="s">
        <v>91</v>
      </c>
      <c r="E1" s="131" t="s">
        <v>92</v>
      </c>
      <c r="F1" s="131" t="s">
        <v>145</v>
      </c>
      <c r="G1" s="131"/>
      <c r="H1" s="131"/>
      <c r="I1" s="131"/>
      <c r="J1" s="131" t="s">
        <v>144</v>
      </c>
      <c r="K1" s="131"/>
      <c r="L1" s="131"/>
      <c r="M1" s="131"/>
      <c r="N1" s="131"/>
      <c r="O1" s="131"/>
      <c r="P1" s="131"/>
      <c r="Q1" s="131"/>
      <c r="R1" s="53">
        <f>参加申込用紙!B3</f>
        <v>0</v>
      </c>
      <c r="W1" s="34" t="s">
        <v>63</v>
      </c>
      <c r="X1" s="47" t="s">
        <v>129</v>
      </c>
    </row>
    <row r="2" spans="1:25" ht="21.75" customHeight="1" x14ac:dyDescent="0.2">
      <c r="A2" s="128" t="s">
        <v>89</v>
      </c>
      <c r="B2" s="128" t="s">
        <v>90</v>
      </c>
      <c r="C2" s="131"/>
      <c r="D2" s="131"/>
      <c r="E2" s="131"/>
      <c r="F2" s="128" t="s">
        <v>139</v>
      </c>
      <c r="G2" s="128" t="s">
        <v>140</v>
      </c>
      <c r="H2" s="128" t="s">
        <v>141</v>
      </c>
      <c r="I2" s="128" t="s">
        <v>143</v>
      </c>
      <c r="J2" s="131" t="s">
        <v>139</v>
      </c>
      <c r="K2" s="131"/>
      <c r="L2" s="131" t="s">
        <v>140</v>
      </c>
      <c r="M2" s="131"/>
      <c r="N2" s="131" t="s">
        <v>141</v>
      </c>
      <c r="O2" s="131"/>
      <c r="P2" s="131" t="s">
        <v>96</v>
      </c>
      <c r="Q2" s="131"/>
      <c r="R2" s="53">
        <f>入力用!B2</f>
        <v>0</v>
      </c>
      <c r="S2" s="46"/>
      <c r="W2" s="34" t="s">
        <v>64</v>
      </c>
      <c r="X2" s="47" t="s">
        <v>129</v>
      </c>
    </row>
    <row r="3" spans="1:25" ht="21.75" customHeight="1" thickBot="1" x14ac:dyDescent="0.25">
      <c r="A3" s="129"/>
      <c r="B3" s="129"/>
      <c r="C3" s="49"/>
      <c r="D3" s="49"/>
      <c r="E3" s="49"/>
      <c r="F3" s="129"/>
      <c r="G3" s="129"/>
      <c r="H3" s="129"/>
      <c r="I3" s="129"/>
      <c r="J3" s="45" t="s">
        <v>135</v>
      </c>
      <c r="K3" s="49" t="s">
        <v>142</v>
      </c>
      <c r="L3" s="45" t="s">
        <v>135</v>
      </c>
      <c r="M3" s="49" t="s">
        <v>142</v>
      </c>
      <c r="N3" s="45" t="s">
        <v>135</v>
      </c>
      <c r="O3" s="49" t="s">
        <v>142</v>
      </c>
      <c r="P3" s="45" t="s">
        <v>135</v>
      </c>
      <c r="Q3" s="49" t="s">
        <v>142</v>
      </c>
      <c r="R3" s="53"/>
      <c r="S3" s="46"/>
      <c r="W3" s="29" t="s">
        <v>65</v>
      </c>
      <c r="X3" s="47" t="s">
        <v>130</v>
      </c>
    </row>
    <row r="4" spans="1:25" ht="21.75" customHeight="1" x14ac:dyDescent="0.2">
      <c r="A4" s="48" t="str">
        <f ca="1">入力用!A4</f>
        <v/>
      </c>
      <c r="B4" s="48" t="str">
        <f ca="1">IF(入力用!C4=0,"",入力用!C4)</f>
        <v/>
      </c>
      <c r="C4" s="48" t="str">
        <f ca="1">IF(入力用!B4=0,"",入力用!B4)</f>
        <v/>
      </c>
      <c r="D4" s="48" t="str">
        <f ca="1">IF(入力用!B4=0,"",入力用!B$2)</f>
        <v/>
      </c>
      <c r="E4" s="63" t="str">
        <f ca="1">IF(入力用!B4=0,"",入力用!G4)</f>
        <v/>
      </c>
      <c r="F4" s="74"/>
      <c r="G4" s="74"/>
      <c r="H4" s="74"/>
      <c r="I4" s="56" t="str">
        <f ca="1">IF(入力用!B4=0,"",F4+G4+H4)</f>
        <v/>
      </c>
      <c r="J4" s="59"/>
      <c r="K4" s="58"/>
      <c r="L4" s="59"/>
      <c r="M4" s="58"/>
      <c r="N4" s="59"/>
      <c r="O4" s="58"/>
      <c r="P4" s="67" t="str">
        <f ca="1">IF(入力用!B4=0,"",J4+L4+N4)</f>
        <v/>
      </c>
      <c r="Q4" s="66" t="str">
        <f ca="1">IF(入力用!B4=0,"",K4+M4+O4)</f>
        <v/>
      </c>
      <c r="R4" s="51" t="s">
        <v>98</v>
      </c>
      <c r="T4" s="47">
        <v>0</v>
      </c>
      <c r="U4" s="47">
        <v>0</v>
      </c>
      <c r="W4" s="34" t="s">
        <v>66</v>
      </c>
      <c r="X4" s="47" t="s">
        <v>130</v>
      </c>
      <c r="Y4" s="75" t="str">
        <f ca="1">IF(入力用!B4=0,"",IF(OR(J4&lt;K4,L4&lt;M4,N4&lt;O4),"【要修正】いずれかのストップ点が通常点を超えています",""))</f>
        <v/>
      </c>
    </row>
    <row r="5" spans="1:25" ht="22.5" customHeight="1" x14ac:dyDescent="0.2">
      <c r="A5" s="49" t="str">
        <f ca="1">入力用!A5</f>
        <v/>
      </c>
      <c r="B5" s="49" t="str">
        <f ca="1">IF(入力用!C5=0,"",入力用!C5)</f>
        <v/>
      </c>
      <c r="C5" s="49" t="str">
        <f ca="1">IF(入力用!B5=0,"",入力用!B5)</f>
        <v/>
      </c>
      <c r="D5" s="49" t="str">
        <f ca="1">IF(入力用!B5=0,"",入力用!B$2)</f>
        <v/>
      </c>
      <c r="E5" s="56" t="str">
        <f ca="1">IF(入力用!B5=0,"",入力用!G5)</f>
        <v/>
      </c>
      <c r="F5" s="74"/>
      <c r="G5" s="74"/>
      <c r="H5" s="74"/>
      <c r="I5" s="56" t="str">
        <f ca="1">IF(入力用!B5=0,"",F5+G5+H5)</f>
        <v/>
      </c>
      <c r="J5" s="60"/>
      <c r="K5" s="58"/>
      <c r="L5" s="60"/>
      <c r="M5" s="58"/>
      <c r="N5" s="60"/>
      <c r="O5" s="58"/>
      <c r="P5" s="68" t="str">
        <f ca="1">IF(入力用!B5=0,"",J5+L5+N5)</f>
        <v/>
      </c>
      <c r="Q5" s="66" t="str">
        <f ca="1">IF(入力用!B5=0,"",K5+M5+O5)</f>
        <v/>
      </c>
      <c r="T5" s="47">
        <v>10</v>
      </c>
      <c r="U5" s="47">
        <v>20</v>
      </c>
      <c r="W5" s="34" t="s">
        <v>67</v>
      </c>
      <c r="X5" s="47" t="s">
        <v>130</v>
      </c>
      <c r="Y5" s="75" t="str">
        <f ca="1">IF(入力用!B5=0,"",IF(OR(J5&lt;K5,L5&lt;M5,N5&lt;O5),"【要修正】いずれかのストップ点が通常点を超えています",""))</f>
        <v/>
      </c>
    </row>
    <row r="6" spans="1:25" ht="22.5" customHeight="1" x14ac:dyDescent="0.2">
      <c r="A6" s="49" t="str">
        <f ca="1">入力用!A6</f>
        <v/>
      </c>
      <c r="B6" s="49" t="str">
        <f ca="1">IF(入力用!C6=0,"",入力用!C6)</f>
        <v/>
      </c>
      <c r="C6" s="49" t="str">
        <f ca="1">IF(入力用!B6=0,"",入力用!B6)</f>
        <v/>
      </c>
      <c r="D6" s="49" t="str">
        <f ca="1">IF(入力用!B6=0,"",入力用!B$2)</f>
        <v/>
      </c>
      <c r="E6" s="56" t="str">
        <f ca="1">IF(入力用!B6=0,"",入力用!G6)</f>
        <v/>
      </c>
      <c r="F6" s="74"/>
      <c r="G6" s="74"/>
      <c r="H6" s="74"/>
      <c r="I6" s="56" t="str">
        <f ca="1">IF(入力用!B6=0,"",F6+G6+H6)</f>
        <v/>
      </c>
      <c r="J6" s="60"/>
      <c r="K6" s="58"/>
      <c r="L6" s="60"/>
      <c r="M6" s="58"/>
      <c r="N6" s="60"/>
      <c r="O6" s="58"/>
      <c r="P6" s="68" t="str">
        <f ca="1">IF(入力用!B6=0,"",J6+L6+N6)</f>
        <v/>
      </c>
      <c r="Q6" s="66" t="str">
        <f ca="1">IF(入力用!B6=0,"",K6+M6+O6)</f>
        <v/>
      </c>
      <c r="T6" s="47">
        <v>20</v>
      </c>
      <c r="U6" s="47">
        <v>40</v>
      </c>
      <c r="W6" s="34" t="s">
        <v>68</v>
      </c>
      <c r="X6" s="47" t="s">
        <v>68</v>
      </c>
      <c r="Y6" s="75" t="str">
        <f ca="1">IF(入力用!B6=0,"",IF(OR(J6&lt;K6,L6&lt;M6,N6&lt;O6),"【要修正】いずれかのストップ点が通常点を超えています",""))</f>
        <v/>
      </c>
    </row>
    <row r="7" spans="1:25" ht="22.5" customHeight="1" x14ac:dyDescent="0.2">
      <c r="A7" s="49" t="str">
        <f ca="1">入力用!A7</f>
        <v/>
      </c>
      <c r="B7" s="49" t="str">
        <f ca="1">IF(入力用!C7=0,"",入力用!C7)</f>
        <v/>
      </c>
      <c r="C7" s="49" t="str">
        <f ca="1">IF(入力用!B7=0,"",入力用!B7)</f>
        <v/>
      </c>
      <c r="D7" s="49" t="str">
        <f ca="1">IF(入力用!B7=0,"",入力用!B$2)</f>
        <v/>
      </c>
      <c r="E7" s="56" t="str">
        <f ca="1">IF(入力用!B7=0,"",入力用!G7)</f>
        <v/>
      </c>
      <c r="F7" s="74"/>
      <c r="G7" s="74"/>
      <c r="H7" s="74"/>
      <c r="I7" s="56" t="str">
        <f ca="1">IF(入力用!B7=0,"",F7+G7+H7)</f>
        <v/>
      </c>
      <c r="J7" s="60"/>
      <c r="K7" s="58"/>
      <c r="L7" s="60"/>
      <c r="M7" s="58"/>
      <c r="N7" s="60"/>
      <c r="O7" s="58"/>
      <c r="P7" s="68" t="str">
        <f ca="1">IF(入力用!B7=0,"",J7+L7+N7)</f>
        <v/>
      </c>
      <c r="Q7" s="66" t="str">
        <f ca="1">IF(入力用!B7=0,"",K7+M7+O7)</f>
        <v/>
      </c>
      <c r="T7" s="47">
        <v>30</v>
      </c>
      <c r="U7" s="47">
        <v>60</v>
      </c>
      <c r="W7" s="34" t="s">
        <v>69</v>
      </c>
      <c r="X7" s="47" t="s">
        <v>131</v>
      </c>
      <c r="Y7" s="75" t="str">
        <f ca="1">IF(入力用!B7=0,"",IF(OR(J7&lt;K7,L7&lt;M7,N7&lt;O7),"【要修正】いずれかのストップ点が通常点を超えています",""))</f>
        <v/>
      </c>
    </row>
    <row r="8" spans="1:25" ht="22.5" customHeight="1" x14ac:dyDescent="0.2">
      <c r="A8" s="49" t="str">
        <f ca="1">入力用!A8</f>
        <v/>
      </c>
      <c r="B8" s="49" t="str">
        <f ca="1">IF(入力用!C8=0,"",入力用!C8)</f>
        <v/>
      </c>
      <c r="C8" s="49" t="str">
        <f ca="1">IF(入力用!B8=0,"",入力用!B8)</f>
        <v/>
      </c>
      <c r="D8" s="49" t="str">
        <f ca="1">IF(入力用!B8=0,"",入力用!B$2)</f>
        <v/>
      </c>
      <c r="E8" s="56" t="str">
        <f ca="1">IF(入力用!B8=0,"",入力用!G8)</f>
        <v/>
      </c>
      <c r="F8" s="74"/>
      <c r="G8" s="74"/>
      <c r="H8" s="74"/>
      <c r="I8" s="56" t="str">
        <f ca="1">IF(入力用!B8=0,"",F8+G8+H8)</f>
        <v/>
      </c>
      <c r="J8" s="60"/>
      <c r="K8" s="58"/>
      <c r="L8" s="60"/>
      <c r="M8" s="58"/>
      <c r="N8" s="60"/>
      <c r="O8" s="58"/>
      <c r="P8" s="68" t="str">
        <f ca="1">IF(入力用!B8=0,"",J8+L8+N8)</f>
        <v/>
      </c>
      <c r="Q8" s="66" t="str">
        <f ca="1">IF(入力用!B8=0,"",K8+M8+O8)</f>
        <v/>
      </c>
      <c r="T8" s="47">
        <v>40</v>
      </c>
      <c r="U8" s="47">
        <v>80</v>
      </c>
      <c r="W8" s="34" t="s">
        <v>70</v>
      </c>
      <c r="X8" s="47" t="s">
        <v>131</v>
      </c>
      <c r="Y8" s="75" t="str">
        <f ca="1">IF(入力用!B8=0,"",IF(OR(J8&lt;K8,L8&lt;M8,N8&lt;O8),"【要修正】いずれかのストップ点が通常点を超えています",""))</f>
        <v/>
      </c>
    </row>
    <row r="9" spans="1:25" ht="22.5" customHeight="1" x14ac:dyDescent="0.2">
      <c r="A9" s="49" t="str">
        <f ca="1">入力用!A9</f>
        <v/>
      </c>
      <c r="B9" s="49" t="str">
        <f ca="1">IF(入力用!C9=0,"",入力用!C9)</f>
        <v/>
      </c>
      <c r="C9" s="49" t="str">
        <f ca="1">IF(入力用!B9=0,"",入力用!B9)</f>
        <v/>
      </c>
      <c r="D9" s="49" t="str">
        <f ca="1">IF(入力用!B9=0,"",入力用!B$2)</f>
        <v/>
      </c>
      <c r="E9" s="56" t="str">
        <f ca="1">IF(入力用!B9=0,"",入力用!G9)</f>
        <v/>
      </c>
      <c r="F9" s="74"/>
      <c r="G9" s="74"/>
      <c r="H9" s="74"/>
      <c r="I9" s="56" t="str">
        <f ca="1">IF(入力用!B9=0,"",F9+G9+H9)</f>
        <v/>
      </c>
      <c r="J9" s="60"/>
      <c r="K9" s="58"/>
      <c r="L9" s="60"/>
      <c r="M9" s="58"/>
      <c r="N9" s="60"/>
      <c r="O9" s="58"/>
      <c r="P9" s="68" t="str">
        <f ca="1">IF(入力用!B9=0,"",J9+L9+N9)</f>
        <v/>
      </c>
      <c r="Q9" s="66" t="str">
        <f ca="1">IF(入力用!B9=0,"",K9+M9+O9)</f>
        <v/>
      </c>
      <c r="T9" s="47">
        <v>50</v>
      </c>
      <c r="U9" s="47">
        <v>100</v>
      </c>
      <c r="Y9" s="75" t="str">
        <f ca="1">IF(入力用!B9=0,"",IF(OR(J9&lt;K9,L9&lt;M9,N9&lt;O9),"【要修正】いずれかのストップ点が通常点を超えています",""))</f>
        <v/>
      </c>
    </row>
    <row r="10" spans="1:25" ht="22.5" customHeight="1" x14ac:dyDescent="0.2">
      <c r="A10" s="49" t="str">
        <f ca="1">入力用!A10</f>
        <v/>
      </c>
      <c r="B10" s="49" t="str">
        <f ca="1">IF(入力用!C10=0,"",入力用!C10)</f>
        <v/>
      </c>
      <c r="C10" s="49" t="str">
        <f ca="1">IF(入力用!B10=0,"",入力用!B10)</f>
        <v/>
      </c>
      <c r="D10" s="49" t="str">
        <f ca="1">IF(入力用!B10=0,"",入力用!B$2)</f>
        <v/>
      </c>
      <c r="E10" s="56" t="str">
        <f ca="1">IF(入力用!B10=0,"",入力用!G10)</f>
        <v/>
      </c>
      <c r="F10" s="74"/>
      <c r="G10" s="74"/>
      <c r="H10" s="74"/>
      <c r="I10" s="56" t="str">
        <f ca="1">IF(入力用!B10=0,"",F10+G10+H10)</f>
        <v/>
      </c>
      <c r="J10" s="60"/>
      <c r="K10" s="58"/>
      <c r="L10" s="60"/>
      <c r="M10" s="58"/>
      <c r="N10" s="60"/>
      <c r="O10" s="58"/>
      <c r="P10" s="68" t="str">
        <f ca="1">IF(入力用!B10=0,"",J10+L10+N10)</f>
        <v/>
      </c>
      <c r="Q10" s="66" t="str">
        <f ca="1">IF(入力用!B10=0,"",K10+M10+O10)</f>
        <v/>
      </c>
      <c r="T10" s="47">
        <v>60</v>
      </c>
      <c r="U10" s="47">
        <v>120</v>
      </c>
      <c r="Y10" s="75" t="str">
        <f ca="1">IF(入力用!B10=0,"",IF(OR(J10&lt;K10,L10&lt;M10,N10&lt;O10),"【要修正】いずれかのストップ点が通常点を超えています",""))</f>
        <v/>
      </c>
    </row>
    <row r="11" spans="1:25" ht="22.5" customHeight="1" x14ac:dyDescent="0.2">
      <c r="A11" s="49" t="str">
        <f ca="1">入力用!A11</f>
        <v/>
      </c>
      <c r="B11" s="49" t="str">
        <f ca="1">IF(入力用!C11=0,"",入力用!C11)</f>
        <v/>
      </c>
      <c r="C11" s="49" t="str">
        <f ca="1">IF(入力用!B11=0,"",入力用!B11)</f>
        <v/>
      </c>
      <c r="D11" s="49" t="str">
        <f ca="1">IF(入力用!B11=0,"",入力用!B$2)</f>
        <v/>
      </c>
      <c r="E11" s="56" t="str">
        <f ca="1">IF(入力用!B11=0,"",入力用!G11)</f>
        <v/>
      </c>
      <c r="F11" s="74"/>
      <c r="G11" s="74"/>
      <c r="H11" s="74"/>
      <c r="I11" s="56" t="str">
        <f ca="1">IF(入力用!B11=0,"",F11+G11+H11)</f>
        <v/>
      </c>
      <c r="J11" s="60"/>
      <c r="K11" s="58"/>
      <c r="L11" s="60"/>
      <c r="M11" s="58"/>
      <c r="N11" s="60"/>
      <c r="O11" s="58"/>
      <c r="P11" s="68" t="str">
        <f ca="1">IF(入力用!B11=0,"",J11+L11+N11)</f>
        <v/>
      </c>
      <c r="Q11" s="66" t="str">
        <f ca="1">IF(入力用!B11=0,"",K11+M11+O11)</f>
        <v/>
      </c>
      <c r="T11" s="47">
        <v>70</v>
      </c>
      <c r="U11" s="47">
        <v>140</v>
      </c>
      <c r="Y11" s="75" t="str">
        <f ca="1">IF(入力用!B11=0,"",IF(OR(J11&lt;K11,L11&lt;M11,N11&lt;O11),"【要修正】いずれかのストップ点が通常点を超えています",""))</f>
        <v/>
      </c>
    </row>
    <row r="12" spans="1:25" ht="22.5" customHeight="1" x14ac:dyDescent="0.2">
      <c r="A12" s="49" t="str">
        <f ca="1">入力用!A12</f>
        <v/>
      </c>
      <c r="B12" s="49" t="str">
        <f ca="1">IF(入力用!C12=0,"",入力用!C12)</f>
        <v/>
      </c>
      <c r="C12" s="49" t="str">
        <f ca="1">IF(入力用!B12=0,"",入力用!B12)</f>
        <v/>
      </c>
      <c r="D12" s="49" t="str">
        <f ca="1">IF(入力用!B12=0,"",入力用!B$2)</f>
        <v/>
      </c>
      <c r="E12" s="56" t="str">
        <f ca="1">IF(入力用!B12=0,"",入力用!G12)</f>
        <v/>
      </c>
      <c r="F12" s="74"/>
      <c r="G12" s="74"/>
      <c r="H12" s="74"/>
      <c r="I12" s="56" t="str">
        <f ca="1">IF(入力用!B12=0,"",F12+G12+H12)</f>
        <v/>
      </c>
      <c r="J12" s="60"/>
      <c r="K12" s="58"/>
      <c r="L12" s="60"/>
      <c r="M12" s="58"/>
      <c r="N12" s="60"/>
      <c r="O12" s="58"/>
      <c r="P12" s="68" t="str">
        <f ca="1">IF(入力用!B12=0,"",J12+L12+N12)</f>
        <v/>
      </c>
      <c r="Q12" s="66" t="str">
        <f ca="1">IF(入力用!B12=0,"",K12+M12+O12)</f>
        <v/>
      </c>
      <c r="T12" s="47">
        <v>80</v>
      </c>
      <c r="U12" s="47">
        <v>160</v>
      </c>
      <c r="Y12" s="75" t="str">
        <f ca="1">IF(入力用!B12=0,"",IF(OR(J12&lt;K12,L12&lt;M12,N12&lt;O12),"【要修正】いずれかのストップ点が通常点を超えています",""))</f>
        <v/>
      </c>
    </row>
    <row r="13" spans="1:25" ht="22.5" customHeight="1" x14ac:dyDescent="0.2">
      <c r="A13" s="49" t="str">
        <f ca="1">入力用!A13</f>
        <v/>
      </c>
      <c r="B13" s="49" t="str">
        <f ca="1">IF(入力用!C13=0,"",入力用!C13)</f>
        <v/>
      </c>
      <c r="C13" s="49" t="str">
        <f ca="1">IF(入力用!B13=0,"",入力用!B13)</f>
        <v/>
      </c>
      <c r="D13" s="49" t="str">
        <f ca="1">IF(入力用!B13=0,"",入力用!B$2)</f>
        <v/>
      </c>
      <c r="E13" s="56" t="str">
        <f ca="1">IF(入力用!B13=0,"",入力用!G13)</f>
        <v/>
      </c>
      <c r="F13" s="74"/>
      <c r="G13" s="74"/>
      <c r="H13" s="74"/>
      <c r="I13" s="56" t="str">
        <f ca="1">IF(入力用!B13=0,"",F13+G13+H13)</f>
        <v/>
      </c>
      <c r="J13" s="60"/>
      <c r="K13" s="58"/>
      <c r="L13" s="60"/>
      <c r="M13" s="58"/>
      <c r="N13" s="60"/>
      <c r="O13" s="58"/>
      <c r="P13" s="68" t="str">
        <f ca="1">IF(入力用!B13=0,"",J13+L13+N13)</f>
        <v/>
      </c>
      <c r="Q13" s="66" t="str">
        <f ca="1">IF(入力用!B13=0,"",K13+M13+O13)</f>
        <v/>
      </c>
      <c r="T13" s="47">
        <v>90</v>
      </c>
      <c r="U13" s="47">
        <v>180</v>
      </c>
      <c r="Y13" s="75" t="str">
        <f ca="1">IF(入力用!B13=0,"",IF(OR(J13&lt;K13,L13&lt;M13,N13&lt;O13),"【要修正】いずれかのストップ点が通常点を超えています",""))</f>
        <v/>
      </c>
    </row>
    <row r="14" spans="1:25" ht="22.5" customHeight="1" x14ac:dyDescent="0.2">
      <c r="A14" s="49" t="str">
        <f ca="1">入力用!A14</f>
        <v/>
      </c>
      <c r="B14" s="49" t="str">
        <f ca="1">IF(入力用!C14=0,"",入力用!C14)</f>
        <v/>
      </c>
      <c r="C14" s="49" t="str">
        <f ca="1">IF(入力用!B14=0,"",入力用!B14)</f>
        <v/>
      </c>
      <c r="D14" s="49" t="str">
        <f ca="1">IF(入力用!B14=0,"",入力用!B$2)</f>
        <v/>
      </c>
      <c r="E14" s="56" t="str">
        <f ca="1">IF(入力用!B14=0,"",入力用!G14)</f>
        <v/>
      </c>
      <c r="F14" s="74"/>
      <c r="G14" s="74"/>
      <c r="H14" s="74"/>
      <c r="I14" s="56" t="str">
        <f ca="1">IF(入力用!B14=0,"",F14+G14+H14)</f>
        <v/>
      </c>
      <c r="J14" s="60"/>
      <c r="K14" s="58"/>
      <c r="L14" s="60"/>
      <c r="M14" s="58"/>
      <c r="N14" s="60"/>
      <c r="O14" s="58"/>
      <c r="P14" s="68" t="str">
        <f ca="1">IF(入力用!B14=0,"",J14+L14+N14)</f>
        <v/>
      </c>
      <c r="Q14" s="66" t="str">
        <f ca="1">IF(入力用!B14=0,"",K14+M14+O14)</f>
        <v/>
      </c>
      <c r="T14" s="47">
        <v>100</v>
      </c>
      <c r="U14" s="47">
        <v>200</v>
      </c>
      <c r="Y14" s="75" t="str">
        <f ca="1">IF(入力用!B14=0,"",IF(OR(J14&lt;K14,L14&lt;M14,N14&lt;O14),"【要修正】いずれかのストップ点が通常点を超えています",""))</f>
        <v/>
      </c>
    </row>
    <row r="15" spans="1:25" ht="22.5" customHeight="1" x14ac:dyDescent="0.2">
      <c r="A15" s="49" t="str">
        <f ca="1">入力用!A15</f>
        <v/>
      </c>
      <c r="B15" s="49" t="str">
        <f ca="1">IF(入力用!C15=0,"",入力用!C15)</f>
        <v/>
      </c>
      <c r="C15" s="49" t="str">
        <f ca="1">IF(入力用!B15=0,"",入力用!B15)</f>
        <v/>
      </c>
      <c r="D15" s="49" t="str">
        <f ca="1">IF(入力用!B15=0,"",入力用!B$2)</f>
        <v/>
      </c>
      <c r="E15" s="56" t="str">
        <f ca="1">IF(入力用!B15=0,"",入力用!G15)</f>
        <v/>
      </c>
      <c r="F15" s="74"/>
      <c r="G15" s="74"/>
      <c r="H15" s="74"/>
      <c r="I15" s="56" t="str">
        <f ca="1">IF(入力用!B15=0,"",F15+G15+H15)</f>
        <v/>
      </c>
      <c r="J15" s="60"/>
      <c r="K15" s="58"/>
      <c r="L15" s="60"/>
      <c r="M15" s="58"/>
      <c r="N15" s="60"/>
      <c r="O15" s="58"/>
      <c r="P15" s="68" t="str">
        <f ca="1">IF(入力用!B15=0,"",J15+L15+N15)</f>
        <v/>
      </c>
      <c r="Q15" s="66" t="str">
        <f ca="1">IF(入力用!B15=0,"",K15+M15+O15)</f>
        <v/>
      </c>
      <c r="T15" s="47">
        <v>110</v>
      </c>
      <c r="Y15" s="75" t="str">
        <f ca="1">IF(入力用!B15=0,"",IF(OR(J15&lt;K15,L15&lt;M15,N15&lt;O15),"【要修正】いずれかのストップ点が通常点を超えています",""))</f>
        <v/>
      </c>
    </row>
    <row r="16" spans="1:25" ht="22.5" customHeight="1" x14ac:dyDescent="0.2">
      <c r="A16" s="49" t="str">
        <f ca="1">入力用!A16</f>
        <v/>
      </c>
      <c r="B16" s="49" t="str">
        <f ca="1">IF(入力用!C16=0,"",入力用!C16)</f>
        <v/>
      </c>
      <c r="C16" s="49" t="str">
        <f ca="1">IF(入力用!B16=0,"",入力用!B16)</f>
        <v/>
      </c>
      <c r="D16" s="49" t="str">
        <f ca="1">IF(入力用!B16=0,"",入力用!B$2)</f>
        <v/>
      </c>
      <c r="E16" s="56" t="str">
        <f ca="1">IF(入力用!B16=0,"",入力用!G16)</f>
        <v/>
      </c>
      <c r="F16" s="74"/>
      <c r="G16" s="74"/>
      <c r="H16" s="74"/>
      <c r="I16" s="56" t="str">
        <f ca="1">IF(入力用!B16=0,"",F16+G16+H16)</f>
        <v/>
      </c>
      <c r="J16" s="60"/>
      <c r="K16" s="58"/>
      <c r="L16" s="60"/>
      <c r="M16" s="58"/>
      <c r="N16" s="60"/>
      <c r="O16" s="58"/>
      <c r="P16" s="68" t="str">
        <f ca="1">IF(入力用!B16=0,"",J16+L16+N16)</f>
        <v/>
      </c>
      <c r="Q16" s="66" t="str">
        <f ca="1">IF(入力用!B16=0,"",K16+M16+O16)</f>
        <v/>
      </c>
      <c r="T16" s="47">
        <v>120</v>
      </c>
      <c r="Y16" s="75" t="str">
        <f ca="1">IF(入力用!B16=0,"",IF(OR(J16&lt;K16,L16&lt;M16,N16&lt;O16),"【要修正】いずれかのストップ点が通常点を超えています",""))</f>
        <v/>
      </c>
    </row>
    <row r="17" spans="1:25" ht="22.5" customHeight="1" x14ac:dyDescent="0.2">
      <c r="A17" s="49" t="str">
        <f ca="1">入力用!A17</f>
        <v/>
      </c>
      <c r="B17" s="49" t="str">
        <f ca="1">IF(入力用!C17=0,"",入力用!C17)</f>
        <v/>
      </c>
      <c r="C17" s="49" t="str">
        <f ca="1">IF(入力用!B17=0,"",入力用!B17)</f>
        <v/>
      </c>
      <c r="D17" s="49" t="str">
        <f ca="1">IF(入力用!B17=0,"",入力用!B$2)</f>
        <v/>
      </c>
      <c r="E17" s="56" t="str">
        <f ca="1">IF(入力用!B17=0,"",入力用!G17)</f>
        <v/>
      </c>
      <c r="F17" s="74"/>
      <c r="G17" s="74"/>
      <c r="H17" s="74"/>
      <c r="I17" s="56" t="str">
        <f ca="1">IF(入力用!B17=0,"",F17+G17+H17)</f>
        <v/>
      </c>
      <c r="J17" s="60"/>
      <c r="K17" s="58"/>
      <c r="L17" s="60"/>
      <c r="M17" s="58"/>
      <c r="N17" s="60"/>
      <c r="O17" s="58"/>
      <c r="P17" s="68" t="str">
        <f ca="1">IF(入力用!B17=0,"",J17+L17+N17)</f>
        <v/>
      </c>
      <c r="Q17" s="66" t="str">
        <f ca="1">IF(入力用!B17=0,"",K17+M17+O17)</f>
        <v/>
      </c>
      <c r="T17" s="47">
        <v>130</v>
      </c>
      <c r="Y17" s="75" t="str">
        <f ca="1">IF(入力用!B17=0,"",IF(OR(J17&lt;K17,L17&lt;M17,N17&lt;O17),"【要修正】いずれかのストップ点が通常点を超えています",""))</f>
        <v/>
      </c>
    </row>
    <row r="18" spans="1:25" ht="22.5" customHeight="1" x14ac:dyDescent="0.2">
      <c r="A18" s="49" t="str">
        <f ca="1">入力用!A18</f>
        <v/>
      </c>
      <c r="B18" s="49" t="str">
        <f ca="1">IF(入力用!C18=0,"",入力用!C18)</f>
        <v/>
      </c>
      <c r="C18" s="49" t="str">
        <f ca="1">IF(入力用!B18=0,"",入力用!B18)</f>
        <v/>
      </c>
      <c r="D18" s="49" t="str">
        <f ca="1">IF(入力用!B18=0,"",入力用!B$2)</f>
        <v/>
      </c>
      <c r="E18" s="56" t="str">
        <f ca="1">IF(入力用!B18=0,"",入力用!G18)</f>
        <v/>
      </c>
      <c r="F18" s="74"/>
      <c r="G18" s="74"/>
      <c r="H18" s="74"/>
      <c r="I18" s="56" t="str">
        <f ca="1">IF(入力用!B18=0,"",F18+G18+H18)</f>
        <v/>
      </c>
      <c r="J18" s="60"/>
      <c r="K18" s="58"/>
      <c r="L18" s="60"/>
      <c r="M18" s="58"/>
      <c r="N18" s="60"/>
      <c r="O18" s="58"/>
      <c r="P18" s="68" t="str">
        <f ca="1">IF(入力用!B18=0,"",J18+L18+N18)</f>
        <v/>
      </c>
      <c r="Q18" s="66" t="str">
        <f ca="1">IF(入力用!B18=0,"",K18+M18+O18)</f>
        <v/>
      </c>
      <c r="T18" s="47">
        <v>140</v>
      </c>
      <c r="Y18" s="75" t="str">
        <f ca="1">IF(入力用!B18=0,"",IF(OR(J18&lt;K18,L18&lt;M18,N18&lt;O18),"【要修正】いずれかのストップ点が通常点を超えています",""))</f>
        <v/>
      </c>
    </row>
    <row r="19" spans="1:25" ht="22.5" customHeight="1" x14ac:dyDescent="0.2">
      <c r="A19" s="49" t="str">
        <f ca="1">入力用!A19</f>
        <v/>
      </c>
      <c r="B19" s="49" t="str">
        <f ca="1">IF(入力用!C19=0,"",入力用!C19)</f>
        <v/>
      </c>
      <c r="C19" s="49" t="str">
        <f ca="1">IF(入力用!B19=0,"",入力用!B19)</f>
        <v/>
      </c>
      <c r="D19" s="49" t="str">
        <f ca="1">IF(入力用!B19=0,"",入力用!B$2)</f>
        <v/>
      </c>
      <c r="E19" s="56" t="str">
        <f ca="1">IF(入力用!B19=0,"",入力用!G19)</f>
        <v/>
      </c>
      <c r="F19" s="74"/>
      <c r="G19" s="74"/>
      <c r="H19" s="74"/>
      <c r="I19" s="56" t="str">
        <f ca="1">IF(入力用!B19=0,"",F19+G19+H19)</f>
        <v/>
      </c>
      <c r="J19" s="60"/>
      <c r="K19" s="58"/>
      <c r="L19" s="60"/>
      <c r="M19" s="58"/>
      <c r="N19" s="60"/>
      <c r="O19" s="58"/>
      <c r="P19" s="68" t="str">
        <f ca="1">IF(入力用!B19=0,"",J19+L19+N19)</f>
        <v/>
      </c>
      <c r="Q19" s="66" t="str">
        <f ca="1">IF(入力用!B19=0,"",K19+M19+O19)</f>
        <v/>
      </c>
      <c r="T19" s="47">
        <v>150</v>
      </c>
      <c r="Y19" s="75" t="str">
        <f ca="1">IF(入力用!B19=0,"",IF(OR(J19&lt;K19,L19&lt;M19,N19&lt;O19),"【要修正】いずれかのストップ点が通常点を超えています",""))</f>
        <v/>
      </c>
    </row>
    <row r="20" spans="1:25" ht="22.5" customHeight="1" x14ac:dyDescent="0.2">
      <c r="A20" s="49" t="str">
        <f ca="1">入力用!A20</f>
        <v/>
      </c>
      <c r="B20" s="49" t="str">
        <f ca="1">IF(入力用!C20=0,"",入力用!C20)</f>
        <v/>
      </c>
      <c r="C20" s="49" t="str">
        <f ca="1">IF(入力用!B20=0,"",入力用!B20)</f>
        <v/>
      </c>
      <c r="D20" s="49" t="str">
        <f ca="1">IF(入力用!B20=0,"",入力用!B$2)</f>
        <v/>
      </c>
      <c r="E20" s="56" t="str">
        <f ca="1">IF(入力用!B20=0,"",入力用!G20)</f>
        <v/>
      </c>
      <c r="F20" s="74"/>
      <c r="G20" s="74"/>
      <c r="H20" s="74"/>
      <c r="I20" s="56" t="str">
        <f ca="1">IF(入力用!B20=0,"",F20+G20+H20)</f>
        <v/>
      </c>
      <c r="J20" s="60"/>
      <c r="K20" s="58"/>
      <c r="L20" s="60"/>
      <c r="M20" s="58"/>
      <c r="N20" s="60"/>
      <c r="O20" s="58"/>
      <c r="P20" s="68" t="str">
        <f ca="1">IF(入力用!B20=0,"",J20+L20+N20)</f>
        <v/>
      </c>
      <c r="Q20" s="66" t="str">
        <f ca="1">IF(入力用!B20=0,"",K20+M20+O20)</f>
        <v/>
      </c>
      <c r="T20" s="47">
        <v>160</v>
      </c>
      <c r="Y20" s="75" t="str">
        <f ca="1">IF(入力用!B20=0,"",IF(OR(J20&lt;K20,L20&lt;M20,N20&lt;O20),"【要修正】いずれかのストップ点が通常点を超えています",""))</f>
        <v/>
      </c>
    </row>
    <row r="21" spans="1:25" ht="22.5" customHeight="1" x14ac:dyDescent="0.2">
      <c r="A21" s="49" t="str">
        <f ca="1">入力用!A21</f>
        <v/>
      </c>
      <c r="B21" s="49" t="str">
        <f ca="1">IF(入力用!C21=0,"",入力用!C21)</f>
        <v/>
      </c>
      <c r="C21" s="49" t="str">
        <f ca="1">IF(入力用!B21=0,"",入力用!B21)</f>
        <v/>
      </c>
      <c r="D21" s="49" t="str">
        <f ca="1">IF(入力用!B21=0,"",入力用!B$2)</f>
        <v/>
      </c>
      <c r="E21" s="56" t="str">
        <f ca="1">IF(入力用!B21=0,"",入力用!G21)</f>
        <v/>
      </c>
      <c r="F21" s="74"/>
      <c r="G21" s="74"/>
      <c r="H21" s="74"/>
      <c r="I21" s="56" t="str">
        <f ca="1">IF(入力用!B21=0,"",F21+G21+H21)</f>
        <v/>
      </c>
      <c r="J21" s="60"/>
      <c r="K21" s="58"/>
      <c r="L21" s="60"/>
      <c r="M21" s="58"/>
      <c r="N21" s="60"/>
      <c r="O21" s="58"/>
      <c r="P21" s="68" t="str">
        <f ca="1">IF(入力用!B21=0,"",J21+L21+N21)</f>
        <v/>
      </c>
      <c r="Q21" s="66" t="str">
        <f ca="1">IF(入力用!B21=0,"",K21+M21+O21)</f>
        <v/>
      </c>
      <c r="T21" s="47">
        <v>170</v>
      </c>
      <c r="Y21" s="75" t="str">
        <f ca="1">IF(入力用!B21=0,"",IF(OR(J21&lt;K21,L21&lt;M21,N21&lt;O21),"【要修正】いずれかのストップ点が通常点を超えています",""))</f>
        <v/>
      </c>
    </row>
    <row r="22" spans="1:25" ht="22.5" customHeight="1" x14ac:dyDescent="0.2">
      <c r="A22" s="49" t="str">
        <f ca="1">入力用!A22</f>
        <v/>
      </c>
      <c r="B22" s="49" t="str">
        <f ca="1">IF(入力用!C22=0,"",入力用!C22)</f>
        <v/>
      </c>
      <c r="C22" s="49" t="str">
        <f ca="1">IF(入力用!B22=0,"",入力用!B22)</f>
        <v/>
      </c>
      <c r="D22" s="49" t="str">
        <f ca="1">IF(入力用!B22=0,"",入力用!B$2)</f>
        <v/>
      </c>
      <c r="E22" s="56" t="str">
        <f ca="1">IF(入力用!B22=0,"",入力用!G22)</f>
        <v/>
      </c>
      <c r="F22" s="74"/>
      <c r="G22" s="74"/>
      <c r="H22" s="74"/>
      <c r="I22" s="56" t="str">
        <f ca="1">IF(入力用!B22=0,"",F22+G22+H22)</f>
        <v/>
      </c>
      <c r="J22" s="60"/>
      <c r="K22" s="58"/>
      <c r="L22" s="60"/>
      <c r="M22" s="58"/>
      <c r="N22" s="60"/>
      <c r="O22" s="58"/>
      <c r="P22" s="68" t="str">
        <f ca="1">IF(入力用!B22=0,"",J22+L22+N22)</f>
        <v/>
      </c>
      <c r="Q22" s="66" t="str">
        <f ca="1">IF(入力用!B22=0,"",K22+M22+O22)</f>
        <v/>
      </c>
      <c r="T22" s="47">
        <v>180</v>
      </c>
      <c r="Y22" s="75" t="str">
        <f ca="1">IF(入力用!B22=0,"",IF(OR(J22&lt;K22,L22&lt;M22,N22&lt;O22),"【要修正】いずれかのストップ点が通常点を超えています",""))</f>
        <v/>
      </c>
    </row>
    <row r="23" spans="1:25" ht="22.5" customHeight="1" x14ac:dyDescent="0.2">
      <c r="A23" s="49" t="str">
        <f ca="1">入力用!A23</f>
        <v/>
      </c>
      <c r="B23" s="49" t="str">
        <f ca="1">IF(入力用!C23=0,"",入力用!C23)</f>
        <v/>
      </c>
      <c r="C23" s="49" t="str">
        <f ca="1">IF(入力用!B23=0,"",入力用!B23)</f>
        <v/>
      </c>
      <c r="D23" s="49" t="str">
        <f ca="1">IF(入力用!B23=0,"",入力用!B$2)</f>
        <v/>
      </c>
      <c r="E23" s="56" t="str">
        <f ca="1">IF(入力用!B23=0,"",入力用!G23)</f>
        <v/>
      </c>
      <c r="F23" s="74"/>
      <c r="G23" s="74"/>
      <c r="H23" s="74"/>
      <c r="I23" s="56" t="str">
        <f ca="1">IF(入力用!B23=0,"",F23+G23+H23)</f>
        <v/>
      </c>
      <c r="J23" s="60"/>
      <c r="K23" s="58"/>
      <c r="L23" s="60"/>
      <c r="M23" s="58"/>
      <c r="N23" s="60"/>
      <c r="O23" s="58"/>
      <c r="P23" s="68" t="str">
        <f ca="1">IF(入力用!B23=0,"",J23+L23+N23)</f>
        <v/>
      </c>
      <c r="Q23" s="66" t="str">
        <f ca="1">IF(入力用!B23=0,"",K23+M23+O23)</f>
        <v/>
      </c>
      <c r="T23" s="47">
        <v>190</v>
      </c>
      <c r="Y23" s="75" t="str">
        <f ca="1">IF(入力用!B23=0,"",IF(OR(J23&lt;K23,L23&lt;M23,N23&lt;O23),"【要修正】いずれかのストップ点が通常点を超えています",""))</f>
        <v/>
      </c>
    </row>
    <row r="24" spans="1:25" ht="22.5" customHeight="1" x14ac:dyDescent="0.2">
      <c r="A24" s="49" t="str">
        <f ca="1">入力用!A24</f>
        <v/>
      </c>
      <c r="B24" s="49" t="str">
        <f ca="1">IF(入力用!C24=0,"",入力用!C24)</f>
        <v/>
      </c>
      <c r="C24" s="49" t="str">
        <f ca="1">IF(入力用!B24=0,"",入力用!B24)</f>
        <v/>
      </c>
      <c r="D24" s="49" t="str">
        <f ca="1">IF(入力用!B24=0,"",入力用!B$2)</f>
        <v/>
      </c>
      <c r="E24" s="56" t="str">
        <f ca="1">IF(入力用!B24=0,"",入力用!G24)</f>
        <v/>
      </c>
      <c r="F24" s="74"/>
      <c r="G24" s="74"/>
      <c r="H24" s="74"/>
      <c r="I24" s="56" t="str">
        <f ca="1">IF(入力用!B24=0,"",F24+G24+H24)</f>
        <v/>
      </c>
      <c r="J24" s="60"/>
      <c r="K24" s="58"/>
      <c r="L24" s="60"/>
      <c r="M24" s="58"/>
      <c r="N24" s="60"/>
      <c r="O24" s="58"/>
      <c r="P24" s="68" t="str">
        <f ca="1">IF(入力用!B24=0,"",J24+L24+N24)</f>
        <v/>
      </c>
      <c r="Q24" s="66" t="str">
        <f ca="1">IF(入力用!B24=0,"",K24+M24+O24)</f>
        <v/>
      </c>
      <c r="T24" s="47">
        <v>200</v>
      </c>
      <c r="Y24" s="75" t="str">
        <f ca="1">IF(入力用!B24=0,"",IF(OR(J24&lt;K24,L24&lt;M24,N24&lt;O24),"【要修正】いずれかのストップ点が通常点を超えています",""))</f>
        <v/>
      </c>
    </row>
    <row r="25" spans="1:25" ht="22.5" customHeight="1" x14ac:dyDescent="0.2">
      <c r="A25" s="49" t="str">
        <f ca="1">入力用!A25</f>
        <v/>
      </c>
      <c r="B25" s="49" t="str">
        <f ca="1">IF(入力用!C25=0,"",入力用!C25)</f>
        <v/>
      </c>
      <c r="C25" s="49" t="str">
        <f ca="1">IF(入力用!B25=0,"",入力用!B25)</f>
        <v/>
      </c>
      <c r="D25" s="49" t="str">
        <f ca="1">IF(入力用!B25=0,"",入力用!B$2)</f>
        <v/>
      </c>
      <c r="E25" s="56" t="str">
        <f ca="1">IF(入力用!B25=0,"",入力用!G25)</f>
        <v/>
      </c>
      <c r="F25" s="74"/>
      <c r="G25" s="74"/>
      <c r="H25" s="74"/>
      <c r="I25" s="56" t="str">
        <f ca="1">IF(入力用!B25=0,"",F25+G25+H25)</f>
        <v/>
      </c>
      <c r="J25" s="60"/>
      <c r="K25" s="58"/>
      <c r="L25" s="60"/>
      <c r="M25" s="58"/>
      <c r="N25" s="60"/>
      <c r="O25" s="58"/>
      <c r="P25" s="68" t="str">
        <f ca="1">IF(入力用!B25=0,"",J25+L25+N25)</f>
        <v/>
      </c>
      <c r="Q25" s="66" t="str">
        <f ca="1">IF(入力用!B25=0,"",K25+M25+O25)</f>
        <v/>
      </c>
      <c r="Y25" s="75" t="str">
        <f ca="1">IF(入力用!B25=0,"",IF(OR(J25&lt;K25,L25&lt;M25,N25&lt;O25),"【要修正】いずれかのストップ点が通常点を超えています",""))</f>
        <v/>
      </c>
    </row>
    <row r="26" spans="1:25" ht="22.5" customHeight="1" x14ac:dyDescent="0.2">
      <c r="A26" s="49" t="str">
        <f ca="1">入力用!A26</f>
        <v/>
      </c>
      <c r="B26" s="49" t="str">
        <f ca="1">IF(入力用!C26=0,"",入力用!C26)</f>
        <v/>
      </c>
      <c r="C26" s="49" t="str">
        <f ca="1">IF(入力用!B26=0,"",入力用!B26)</f>
        <v/>
      </c>
      <c r="D26" s="49" t="str">
        <f ca="1">IF(入力用!B26=0,"",入力用!B$2)</f>
        <v/>
      </c>
      <c r="E26" s="56" t="str">
        <f ca="1">IF(入力用!B26=0,"",入力用!G26)</f>
        <v/>
      </c>
      <c r="F26" s="74"/>
      <c r="G26" s="74"/>
      <c r="H26" s="74"/>
      <c r="I26" s="56" t="str">
        <f ca="1">IF(入力用!B26=0,"",F26+G26+H26)</f>
        <v/>
      </c>
      <c r="J26" s="60"/>
      <c r="K26" s="58"/>
      <c r="L26" s="60"/>
      <c r="M26" s="58"/>
      <c r="N26" s="60"/>
      <c r="O26" s="58"/>
      <c r="P26" s="68" t="str">
        <f ca="1">IF(入力用!B26=0,"",J26+L26+N26)</f>
        <v/>
      </c>
      <c r="Q26" s="66" t="str">
        <f ca="1">IF(入力用!B26=0,"",K26+M26+O26)</f>
        <v/>
      </c>
      <c r="Y26" s="75" t="str">
        <f ca="1">IF(入力用!B26=0,"",IF(OR(J26&lt;K26,L26&lt;M26,N26&lt;O26),"【要修正】いずれかのストップ点が通常点を超えています",""))</f>
        <v/>
      </c>
    </row>
    <row r="27" spans="1:25" ht="22.5" customHeight="1" x14ac:dyDescent="0.2">
      <c r="A27" s="49" t="str">
        <f ca="1">入力用!A27</f>
        <v/>
      </c>
      <c r="B27" s="49" t="str">
        <f ca="1">IF(入力用!C27=0,"",入力用!C27)</f>
        <v/>
      </c>
      <c r="C27" s="49" t="str">
        <f ca="1">IF(入力用!B27=0,"",入力用!B27)</f>
        <v/>
      </c>
      <c r="D27" s="49" t="str">
        <f ca="1">IF(入力用!B27=0,"",入力用!B$2)</f>
        <v/>
      </c>
      <c r="E27" s="56" t="str">
        <f ca="1">IF(入力用!B27=0,"",入力用!G27)</f>
        <v/>
      </c>
      <c r="F27" s="74"/>
      <c r="G27" s="74"/>
      <c r="H27" s="74"/>
      <c r="I27" s="56" t="str">
        <f ca="1">IF(入力用!B27=0,"",F27+G27+H27)</f>
        <v/>
      </c>
      <c r="J27" s="60"/>
      <c r="K27" s="58"/>
      <c r="L27" s="60"/>
      <c r="M27" s="58"/>
      <c r="N27" s="60"/>
      <c r="O27" s="58"/>
      <c r="P27" s="68" t="str">
        <f ca="1">IF(入力用!B27=0,"",J27+L27+N27)</f>
        <v/>
      </c>
      <c r="Q27" s="66" t="str">
        <f ca="1">IF(入力用!B27=0,"",K27+M27+O27)</f>
        <v/>
      </c>
      <c r="Y27" s="75" t="str">
        <f ca="1">IF(入力用!B27=0,"",IF(OR(J27&lt;K27,L27&lt;M27,N27&lt;O27),"【要修正】いずれかのストップ点が通常点を超えています",""))</f>
        <v/>
      </c>
    </row>
    <row r="28" spans="1:25" ht="22.5" customHeight="1" x14ac:dyDescent="0.2">
      <c r="A28" s="49" t="str">
        <f ca="1">入力用!A28</f>
        <v/>
      </c>
      <c r="B28" s="49" t="str">
        <f ca="1">IF(入力用!C28=0,"",入力用!C28)</f>
        <v/>
      </c>
      <c r="C28" s="49" t="str">
        <f ca="1">IF(入力用!B28=0,"",入力用!B28)</f>
        <v/>
      </c>
      <c r="D28" s="49" t="str">
        <f ca="1">IF(入力用!B28=0,"",入力用!B$2)</f>
        <v/>
      </c>
      <c r="E28" s="56" t="str">
        <f ca="1">IF(入力用!B28=0,"",入力用!G28)</f>
        <v/>
      </c>
      <c r="F28" s="74"/>
      <c r="G28" s="74"/>
      <c r="H28" s="74"/>
      <c r="I28" s="56" t="str">
        <f ca="1">IF(入力用!B28=0,"",F28+G28+H28)</f>
        <v/>
      </c>
      <c r="J28" s="60"/>
      <c r="K28" s="58"/>
      <c r="L28" s="60"/>
      <c r="M28" s="58"/>
      <c r="N28" s="60"/>
      <c r="O28" s="58"/>
      <c r="P28" s="68" t="str">
        <f ca="1">IF(入力用!B28=0,"",J28+L28+N28)</f>
        <v/>
      </c>
      <c r="Q28" s="66" t="str">
        <f ca="1">IF(入力用!B28=0,"",K28+M28+O28)</f>
        <v/>
      </c>
      <c r="Y28" s="75" t="str">
        <f ca="1">IF(入力用!B28=0,"",IF(OR(J28&lt;K28,L28&lt;M28,N28&lt;O28),"【要修正】いずれかのストップ点が通常点を超えています",""))</f>
        <v/>
      </c>
    </row>
    <row r="29" spans="1:25" ht="22.5" customHeight="1" x14ac:dyDescent="0.2">
      <c r="A29" s="49" t="str">
        <f ca="1">入力用!A29</f>
        <v/>
      </c>
      <c r="B29" s="49" t="str">
        <f ca="1">IF(入力用!C29=0,"",入力用!C29)</f>
        <v/>
      </c>
      <c r="C29" s="49" t="str">
        <f ca="1">IF(入力用!B29=0,"",入力用!B29)</f>
        <v/>
      </c>
      <c r="D29" s="49" t="str">
        <f ca="1">IF(入力用!B29=0,"",入力用!B$2)</f>
        <v/>
      </c>
      <c r="E29" s="56" t="str">
        <f ca="1">IF(入力用!B29=0,"",入力用!G29)</f>
        <v/>
      </c>
      <c r="F29" s="74"/>
      <c r="G29" s="74"/>
      <c r="H29" s="74"/>
      <c r="I29" s="56" t="str">
        <f ca="1">IF(入力用!B29=0,"",F29+G29+H29)</f>
        <v/>
      </c>
      <c r="J29" s="60"/>
      <c r="K29" s="58"/>
      <c r="L29" s="60"/>
      <c r="M29" s="58"/>
      <c r="N29" s="60"/>
      <c r="O29" s="58"/>
      <c r="P29" s="68" t="str">
        <f ca="1">IF(入力用!B29=0,"",J29+L29+N29)</f>
        <v/>
      </c>
      <c r="Q29" s="66" t="str">
        <f ca="1">IF(入力用!B29=0,"",K29+M29+O29)</f>
        <v/>
      </c>
      <c r="Y29" s="75" t="str">
        <f ca="1">IF(入力用!B29=0,"",IF(OR(J29&lt;K29,L29&lt;M29,N29&lt;O29),"【要修正】いずれかのストップ点が通常点を超えています",""))</f>
        <v/>
      </c>
    </row>
    <row r="30" spans="1:25" ht="22.5" customHeight="1" x14ac:dyDescent="0.2">
      <c r="A30" s="49" t="str">
        <f ca="1">入力用!A30</f>
        <v/>
      </c>
      <c r="B30" s="49" t="str">
        <f ca="1">IF(入力用!C30=0,"",入力用!C30)</f>
        <v/>
      </c>
      <c r="C30" s="49" t="str">
        <f ca="1">IF(入力用!B30=0,"",入力用!B30)</f>
        <v/>
      </c>
      <c r="D30" s="49" t="str">
        <f ca="1">IF(入力用!B30=0,"",入力用!B$2)</f>
        <v/>
      </c>
      <c r="E30" s="56" t="str">
        <f ca="1">IF(入力用!B30=0,"",入力用!G30)</f>
        <v/>
      </c>
      <c r="F30" s="74"/>
      <c r="G30" s="74"/>
      <c r="H30" s="74"/>
      <c r="I30" s="56" t="str">
        <f ca="1">IF(入力用!B30=0,"",F30+G30+H30)</f>
        <v/>
      </c>
      <c r="J30" s="60"/>
      <c r="K30" s="58"/>
      <c r="L30" s="60"/>
      <c r="M30" s="58"/>
      <c r="N30" s="60"/>
      <c r="O30" s="58"/>
      <c r="P30" s="68" t="str">
        <f ca="1">IF(入力用!B30=0,"",J30+L30+N30)</f>
        <v/>
      </c>
      <c r="Q30" s="66" t="str">
        <f ca="1">IF(入力用!B30=0,"",K30+M30+O30)</f>
        <v/>
      </c>
      <c r="Y30" s="75" t="str">
        <f ca="1">IF(入力用!B30=0,"",IF(OR(J30&lt;K30,L30&lt;M30,N30&lt;O30),"【要修正】いずれかのストップ点が通常点を超えています",""))</f>
        <v/>
      </c>
    </row>
    <row r="31" spans="1:25" ht="22.5" customHeight="1" x14ac:dyDescent="0.2">
      <c r="A31" s="49" t="str">
        <f ca="1">入力用!A31</f>
        <v/>
      </c>
      <c r="B31" s="49" t="str">
        <f ca="1">IF(入力用!C31=0,"",入力用!C31)</f>
        <v/>
      </c>
      <c r="C31" s="49" t="str">
        <f ca="1">IF(入力用!B31=0,"",入力用!B31)</f>
        <v/>
      </c>
      <c r="D31" s="49" t="str">
        <f ca="1">IF(入力用!B31=0,"",入力用!B$2)</f>
        <v/>
      </c>
      <c r="E31" s="56" t="str">
        <f ca="1">IF(入力用!B31=0,"",入力用!G31)</f>
        <v/>
      </c>
      <c r="F31" s="74"/>
      <c r="G31" s="74"/>
      <c r="H31" s="74"/>
      <c r="I31" s="56" t="str">
        <f ca="1">IF(入力用!B31=0,"",F31+G31+H31)</f>
        <v/>
      </c>
      <c r="J31" s="60"/>
      <c r="K31" s="58"/>
      <c r="L31" s="60"/>
      <c r="M31" s="58"/>
      <c r="N31" s="60"/>
      <c r="O31" s="58"/>
      <c r="P31" s="68" t="str">
        <f ca="1">IF(入力用!B31=0,"",J31+L31+N31)</f>
        <v/>
      </c>
      <c r="Q31" s="66" t="str">
        <f ca="1">IF(入力用!B31=0,"",K31+M31+O31)</f>
        <v/>
      </c>
      <c r="Y31" s="75" t="str">
        <f ca="1">IF(入力用!B31=0,"",IF(OR(J31&lt;K31,L31&lt;M31,N31&lt;O31),"【要修正】いずれかのストップ点が通常点を超えています",""))</f>
        <v/>
      </c>
    </row>
    <row r="32" spans="1:25" ht="22.5" customHeight="1" x14ac:dyDescent="0.2">
      <c r="A32" s="49" t="str">
        <f ca="1">入力用!A32</f>
        <v/>
      </c>
      <c r="B32" s="49" t="str">
        <f ca="1">IF(入力用!C32=0,"",入力用!C32)</f>
        <v/>
      </c>
      <c r="C32" s="49" t="str">
        <f ca="1">IF(入力用!B32=0,"",入力用!B32)</f>
        <v/>
      </c>
      <c r="D32" s="49" t="str">
        <f ca="1">IF(入力用!B32=0,"",入力用!B$2)</f>
        <v/>
      </c>
      <c r="E32" s="56" t="str">
        <f ca="1">IF(入力用!B32=0,"",入力用!G32)</f>
        <v/>
      </c>
      <c r="F32" s="74"/>
      <c r="G32" s="74"/>
      <c r="H32" s="74"/>
      <c r="I32" s="56" t="str">
        <f ca="1">IF(入力用!B32=0,"",F32+G32+H32)</f>
        <v/>
      </c>
      <c r="J32" s="60"/>
      <c r="K32" s="58"/>
      <c r="L32" s="60"/>
      <c r="M32" s="58"/>
      <c r="N32" s="60"/>
      <c r="O32" s="58"/>
      <c r="P32" s="68" t="str">
        <f ca="1">IF(入力用!B32=0,"",J32+L32+N32)</f>
        <v/>
      </c>
      <c r="Q32" s="66" t="str">
        <f ca="1">IF(入力用!B32=0,"",K32+M32+O32)</f>
        <v/>
      </c>
      <c r="Y32" s="75" t="str">
        <f ca="1">IF(入力用!B32=0,"",IF(OR(J32&lt;K32,L32&lt;M32,N32&lt;O32),"【要修正】いずれかのストップ点が通常点を超えています",""))</f>
        <v/>
      </c>
    </row>
    <row r="33" spans="1:25" ht="22.5" customHeight="1" x14ac:dyDescent="0.2">
      <c r="A33" s="49" t="str">
        <f ca="1">入力用!A33</f>
        <v/>
      </c>
      <c r="B33" s="49" t="str">
        <f ca="1">IF(入力用!C33=0,"",入力用!C33)</f>
        <v/>
      </c>
      <c r="C33" s="49" t="str">
        <f ca="1">IF(入力用!B33=0,"",入力用!B33)</f>
        <v/>
      </c>
      <c r="D33" s="49" t="str">
        <f ca="1">IF(入力用!B33=0,"",入力用!B$2)</f>
        <v/>
      </c>
      <c r="E33" s="56" t="str">
        <f ca="1">IF(入力用!B33=0,"",入力用!G33)</f>
        <v/>
      </c>
      <c r="F33" s="74"/>
      <c r="G33" s="74"/>
      <c r="H33" s="74"/>
      <c r="I33" s="56" t="str">
        <f ca="1">IF(入力用!B33=0,"",F33+G33+H33)</f>
        <v/>
      </c>
      <c r="J33" s="60"/>
      <c r="K33" s="58"/>
      <c r="L33" s="60"/>
      <c r="M33" s="58"/>
      <c r="N33" s="60"/>
      <c r="O33" s="58"/>
      <c r="P33" s="68" t="str">
        <f ca="1">IF(入力用!B33=0,"",J33+L33+N33)</f>
        <v/>
      </c>
      <c r="Q33" s="66" t="str">
        <f ca="1">IF(入力用!B33=0,"",K33+M33+O33)</f>
        <v/>
      </c>
      <c r="Y33" s="75" t="str">
        <f ca="1">IF(入力用!B33=0,"",IF(OR(J33&lt;K33,L33&lt;M33,N33&lt;O33),"【要修正】いずれかのストップ点が通常点を超えています",""))</f>
        <v/>
      </c>
    </row>
    <row r="34" spans="1:25" ht="22.5" customHeight="1" x14ac:dyDescent="0.2">
      <c r="A34" s="49" t="str">
        <f ca="1">入力用!A34</f>
        <v/>
      </c>
      <c r="B34" s="49" t="str">
        <f ca="1">IF(入力用!C34=0,"",入力用!C34)</f>
        <v/>
      </c>
      <c r="C34" s="49" t="str">
        <f ca="1">IF(入力用!B34=0,"",入力用!B34)</f>
        <v/>
      </c>
      <c r="D34" s="49" t="str">
        <f ca="1">IF(入力用!B34=0,"",入力用!B$2)</f>
        <v/>
      </c>
      <c r="E34" s="56" t="str">
        <f ca="1">IF(入力用!B34=0,"",入力用!G34)</f>
        <v/>
      </c>
      <c r="F34" s="74"/>
      <c r="G34" s="74"/>
      <c r="H34" s="74"/>
      <c r="I34" s="56" t="str">
        <f ca="1">IF(入力用!B34=0,"",F34+G34+H34)</f>
        <v/>
      </c>
      <c r="J34" s="60"/>
      <c r="K34" s="58"/>
      <c r="L34" s="60"/>
      <c r="M34" s="58"/>
      <c r="N34" s="60"/>
      <c r="O34" s="58"/>
      <c r="P34" s="68" t="str">
        <f ca="1">IF(入力用!B34=0,"",J34+L34+N34)</f>
        <v/>
      </c>
      <c r="Q34" s="66" t="str">
        <f ca="1">IF(入力用!B34=0,"",K34+M34+O34)</f>
        <v/>
      </c>
      <c r="Y34" s="75" t="str">
        <f ca="1">IF(入力用!B34=0,"",IF(OR(J34&lt;K34,L34&lt;M34,N34&lt;O34),"【要修正】いずれかのストップ点が通常点を超えています",""))</f>
        <v/>
      </c>
    </row>
    <row r="35" spans="1:25" ht="22.5" customHeight="1" x14ac:dyDescent="0.2">
      <c r="A35" s="49" t="str">
        <f ca="1">入力用!A35</f>
        <v/>
      </c>
      <c r="B35" s="49" t="str">
        <f ca="1">IF(入力用!C35=0,"",入力用!C35)</f>
        <v/>
      </c>
      <c r="C35" s="49" t="str">
        <f ca="1">IF(入力用!B35=0,"",入力用!B35)</f>
        <v/>
      </c>
      <c r="D35" s="49" t="str">
        <f ca="1">IF(入力用!B35=0,"",入力用!B$2)</f>
        <v/>
      </c>
      <c r="E35" s="56" t="str">
        <f ca="1">IF(入力用!B35=0,"",入力用!G35)</f>
        <v/>
      </c>
      <c r="F35" s="74"/>
      <c r="G35" s="74"/>
      <c r="H35" s="74"/>
      <c r="I35" s="56" t="str">
        <f ca="1">IF(入力用!B35=0,"",F35+G35+H35)</f>
        <v/>
      </c>
      <c r="J35" s="60"/>
      <c r="K35" s="58"/>
      <c r="L35" s="60"/>
      <c r="M35" s="58"/>
      <c r="N35" s="60"/>
      <c r="O35" s="58"/>
      <c r="P35" s="68" t="str">
        <f ca="1">IF(入力用!B35=0,"",J35+L35+N35)</f>
        <v/>
      </c>
      <c r="Q35" s="66" t="str">
        <f ca="1">IF(入力用!B35=0,"",K35+M35+O35)</f>
        <v/>
      </c>
      <c r="Y35" s="75" t="str">
        <f ca="1">IF(入力用!B35=0,"",IF(OR(J35&lt;K35,L35&lt;M35,N35&lt;O35),"【要修正】いずれかのストップ点が通常点を超えています",""))</f>
        <v/>
      </c>
    </row>
    <row r="36" spans="1:25" ht="22.5" customHeight="1" x14ac:dyDescent="0.2">
      <c r="A36" s="49" t="str">
        <f ca="1">入力用!A36</f>
        <v/>
      </c>
      <c r="B36" s="49" t="str">
        <f ca="1">IF(入力用!C36=0,"",入力用!C36)</f>
        <v/>
      </c>
      <c r="C36" s="49" t="str">
        <f ca="1">IF(入力用!B36=0,"",入力用!B36)</f>
        <v/>
      </c>
      <c r="D36" s="49" t="str">
        <f ca="1">IF(入力用!B36=0,"",入力用!B$2)</f>
        <v/>
      </c>
      <c r="E36" s="56" t="str">
        <f ca="1">IF(入力用!B36=0,"",入力用!G36)</f>
        <v/>
      </c>
      <c r="F36" s="74"/>
      <c r="G36" s="74"/>
      <c r="H36" s="74"/>
      <c r="I36" s="56" t="str">
        <f ca="1">IF(入力用!B36=0,"",F36+G36+H36)</f>
        <v/>
      </c>
      <c r="J36" s="60"/>
      <c r="K36" s="58"/>
      <c r="L36" s="60"/>
      <c r="M36" s="58"/>
      <c r="N36" s="60"/>
      <c r="O36" s="58"/>
      <c r="P36" s="68" t="str">
        <f ca="1">IF(入力用!B36=0,"",J36+L36+N36)</f>
        <v/>
      </c>
      <c r="Q36" s="66" t="str">
        <f ca="1">IF(入力用!B36=0,"",K36+M36+O36)</f>
        <v/>
      </c>
      <c r="Y36" s="75" t="str">
        <f ca="1">IF(入力用!B36=0,"",IF(OR(J36&lt;K36,L36&lt;M36,N36&lt;O36),"【要修正】いずれかのストップ点が通常点を超えています",""))</f>
        <v/>
      </c>
    </row>
    <row r="37" spans="1:25" ht="22.5" customHeight="1" x14ac:dyDescent="0.2">
      <c r="A37" s="49" t="str">
        <f ca="1">入力用!A37</f>
        <v/>
      </c>
      <c r="B37" s="49" t="str">
        <f ca="1">IF(入力用!C37=0,"",入力用!C37)</f>
        <v/>
      </c>
      <c r="C37" s="49" t="str">
        <f ca="1">IF(入力用!B37=0,"",入力用!B37)</f>
        <v/>
      </c>
      <c r="D37" s="49" t="str">
        <f ca="1">IF(入力用!B37=0,"",入力用!B$2)</f>
        <v/>
      </c>
      <c r="E37" s="56" t="str">
        <f ca="1">IF(入力用!B37=0,"",入力用!G37)</f>
        <v/>
      </c>
      <c r="F37" s="74"/>
      <c r="G37" s="74"/>
      <c r="H37" s="74"/>
      <c r="I37" s="56" t="str">
        <f ca="1">IF(入力用!B37=0,"",F37+G37+H37)</f>
        <v/>
      </c>
      <c r="J37" s="60"/>
      <c r="K37" s="58"/>
      <c r="L37" s="60"/>
      <c r="M37" s="58"/>
      <c r="N37" s="60"/>
      <c r="O37" s="58"/>
      <c r="P37" s="68" t="str">
        <f ca="1">IF(入力用!B37=0,"",J37+L37+N37)</f>
        <v/>
      </c>
      <c r="Q37" s="66" t="str">
        <f ca="1">IF(入力用!B37=0,"",K37+M37+O37)</f>
        <v/>
      </c>
      <c r="Y37" s="75" t="str">
        <f ca="1">IF(入力用!B37=0,"",IF(OR(J37&lt;K37,L37&lt;M37,N37&lt;O37),"【要修正】いずれかのストップ点が通常点を超えています",""))</f>
        <v/>
      </c>
    </row>
    <row r="38" spans="1:25" ht="22.5" customHeight="1" x14ac:dyDescent="0.2">
      <c r="A38" s="49" t="str">
        <f ca="1">入力用!A38</f>
        <v/>
      </c>
      <c r="B38" s="49" t="str">
        <f ca="1">IF(入力用!C38=0,"",入力用!C38)</f>
        <v/>
      </c>
      <c r="C38" s="49" t="str">
        <f ca="1">IF(入力用!B38=0,"",入力用!B38)</f>
        <v/>
      </c>
      <c r="D38" s="49" t="str">
        <f ca="1">IF(入力用!B38=0,"",入力用!B$2)</f>
        <v/>
      </c>
      <c r="E38" s="56" t="str">
        <f ca="1">IF(入力用!B38=0,"",入力用!G38)</f>
        <v/>
      </c>
      <c r="F38" s="74"/>
      <c r="G38" s="74"/>
      <c r="H38" s="74"/>
      <c r="I38" s="56" t="str">
        <f ca="1">IF(入力用!B38=0,"",F38+G38+H38)</f>
        <v/>
      </c>
      <c r="J38" s="60"/>
      <c r="K38" s="58"/>
      <c r="L38" s="60"/>
      <c r="M38" s="58"/>
      <c r="N38" s="60"/>
      <c r="O38" s="58"/>
      <c r="P38" s="68" t="str">
        <f ca="1">IF(入力用!B38=0,"",J38+L38+N38)</f>
        <v/>
      </c>
      <c r="Q38" s="66" t="str">
        <f ca="1">IF(入力用!B38=0,"",K38+M38+O38)</f>
        <v/>
      </c>
      <c r="Y38" s="75" t="str">
        <f ca="1">IF(入力用!B38=0,"",IF(OR(J38&lt;K38,L38&lt;M38,N38&lt;O38),"【要修正】いずれかのストップ点が通常点を超えています",""))</f>
        <v/>
      </c>
    </row>
    <row r="39" spans="1:25" ht="22.5" customHeight="1" x14ac:dyDescent="0.2">
      <c r="A39" s="49" t="str">
        <f ca="1">入力用!A39</f>
        <v/>
      </c>
      <c r="B39" s="49" t="str">
        <f ca="1">IF(入力用!C39=0,"",入力用!C39)</f>
        <v/>
      </c>
      <c r="C39" s="49" t="str">
        <f ca="1">IF(入力用!B39=0,"",入力用!B39)</f>
        <v/>
      </c>
      <c r="D39" s="49" t="str">
        <f ca="1">IF(入力用!B39=0,"",入力用!B$2)</f>
        <v/>
      </c>
      <c r="E39" s="56" t="str">
        <f ca="1">IF(入力用!B39=0,"",入力用!G39)</f>
        <v/>
      </c>
      <c r="F39" s="74"/>
      <c r="G39" s="74"/>
      <c r="H39" s="74"/>
      <c r="I39" s="56" t="str">
        <f ca="1">IF(入力用!B39=0,"",F39+G39+H39)</f>
        <v/>
      </c>
      <c r="J39" s="60"/>
      <c r="K39" s="58"/>
      <c r="L39" s="60"/>
      <c r="M39" s="58"/>
      <c r="N39" s="60"/>
      <c r="O39" s="58"/>
      <c r="P39" s="68" t="str">
        <f ca="1">IF(入力用!B39=0,"",J39+L39+N39)</f>
        <v/>
      </c>
      <c r="Q39" s="66" t="str">
        <f ca="1">IF(入力用!B39=0,"",K39+M39+O39)</f>
        <v/>
      </c>
      <c r="Y39" s="75" t="str">
        <f ca="1">IF(入力用!B39=0,"",IF(OR(J39&lt;K39,L39&lt;M39,N39&lt;O39),"【要修正】いずれかのストップ点が通常点を超えています",""))</f>
        <v/>
      </c>
    </row>
    <row r="40" spans="1:25" ht="22.5" customHeight="1" x14ac:dyDescent="0.2">
      <c r="A40" s="49" t="str">
        <f ca="1">入力用!A40</f>
        <v/>
      </c>
      <c r="B40" s="49" t="str">
        <f ca="1">IF(入力用!C40=0,"",入力用!C40)</f>
        <v/>
      </c>
      <c r="C40" s="49" t="str">
        <f ca="1">IF(入力用!B40=0,"",入力用!B40)</f>
        <v/>
      </c>
      <c r="D40" s="49" t="str">
        <f ca="1">IF(入力用!B40=0,"",入力用!B$2)</f>
        <v/>
      </c>
      <c r="E40" s="56" t="str">
        <f ca="1">IF(入力用!B40=0,"",入力用!G40)</f>
        <v/>
      </c>
      <c r="F40" s="74"/>
      <c r="G40" s="74"/>
      <c r="H40" s="74"/>
      <c r="I40" s="56" t="str">
        <f ca="1">IF(入力用!B40=0,"",F40+G40+H40)</f>
        <v/>
      </c>
      <c r="J40" s="60"/>
      <c r="K40" s="58"/>
      <c r="L40" s="60"/>
      <c r="M40" s="58"/>
      <c r="N40" s="60"/>
      <c r="O40" s="58"/>
      <c r="P40" s="68" t="str">
        <f ca="1">IF(入力用!B40=0,"",J40+L40+N40)</f>
        <v/>
      </c>
      <c r="Q40" s="66" t="str">
        <f ca="1">IF(入力用!B40=0,"",K40+M40+O40)</f>
        <v/>
      </c>
      <c r="Y40" s="75" t="str">
        <f ca="1">IF(入力用!B40=0,"",IF(OR(J40&lt;K40,L40&lt;M40,N40&lt;O40),"【要修正】いずれかのストップ点が通常点を超えています",""))</f>
        <v/>
      </c>
    </row>
    <row r="41" spans="1:25" ht="22.5" customHeight="1" x14ac:dyDescent="0.2">
      <c r="A41" s="49" t="str">
        <f ca="1">入力用!A41</f>
        <v/>
      </c>
      <c r="B41" s="49" t="str">
        <f ca="1">IF(入力用!C41=0,"",入力用!C41)</f>
        <v/>
      </c>
      <c r="C41" s="49" t="str">
        <f ca="1">IF(入力用!B41=0,"",入力用!B41)</f>
        <v/>
      </c>
      <c r="D41" s="49" t="str">
        <f ca="1">IF(入力用!B41=0,"",入力用!B$2)</f>
        <v/>
      </c>
      <c r="E41" s="56" t="str">
        <f ca="1">IF(入力用!B41=0,"",入力用!G41)</f>
        <v/>
      </c>
      <c r="F41" s="74"/>
      <c r="G41" s="74"/>
      <c r="H41" s="74"/>
      <c r="I41" s="56" t="str">
        <f ca="1">IF(入力用!B41=0,"",F41+G41+H41)</f>
        <v/>
      </c>
      <c r="J41" s="60"/>
      <c r="K41" s="58"/>
      <c r="L41" s="60"/>
      <c r="M41" s="58"/>
      <c r="N41" s="60"/>
      <c r="O41" s="58"/>
      <c r="P41" s="68" t="str">
        <f ca="1">IF(入力用!B41=0,"",J41+L41+N41)</f>
        <v/>
      </c>
      <c r="Q41" s="66" t="str">
        <f ca="1">IF(入力用!B41=0,"",K41+M41+O41)</f>
        <v/>
      </c>
      <c r="Y41" s="75" t="str">
        <f ca="1">IF(入力用!B41=0,"",IF(OR(J41&lt;K41,L41&lt;M41,N41&lt;O41),"【要修正】いずれかのストップ点が通常点を超えています",""))</f>
        <v/>
      </c>
    </row>
    <row r="42" spans="1:25" ht="22.5" customHeight="1" x14ac:dyDescent="0.2">
      <c r="A42" s="49" t="str">
        <f ca="1">入力用!A42</f>
        <v/>
      </c>
      <c r="B42" s="49" t="str">
        <f ca="1">IF(入力用!C42=0,"",入力用!C42)</f>
        <v/>
      </c>
      <c r="C42" s="49" t="str">
        <f ca="1">IF(入力用!B42=0,"",入力用!B42)</f>
        <v/>
      </c>
      <c r="D42" s="49" t="str">
        <f ca="1">IF(入力用!B42=0,"",入力用!B$2)</f>
        <v/>
      </c>
      <c r="E42" s="56" t="str">
        <f ca="1">IF(入力用!B42=0,"",入力用!G42)</f>
        <v/>
      </c>
      <c r="F42" s="74"/>
      <c r="G42" s="74"/>
      <c r="H42" s="74"/>
      <c r="I42" s="56" t="str">
        <f ca="1">IF(入力用!B42=0,"",F42+G42+H42)</f>
        <v/>
      </c>
      <c r="J42" s="60"/>
      <c r="K42" s="58"/>
      <c r="L42" s="60"/>
      <c r="M42" s="58"/>
      <c r="N42" s="60"/>
      <c r="O42" s="58"/>
      <c r="P42" s="68" t="str">
        <f ca="1">IF(入力用!B42=0,"",J42+L42+N42)</f>
        <v/>
      </c>
      <c r="Q42" s="66" t="str">
        <f ca="1">IF(入力用!B42=0,"",K42+M42+O42)</f>
        <v/>
      </c>
      <c r="Y42" s="75" t="str">
        <f ca="1">IF(入力用!B42=0,"",IF(OR(J42&lt;K42,L42&lt;M42,N42&lt;O42),"【要修正】いずれかのストップ点が通常点を超えています",""))</f>
        <v/>
      </c>
    </row>
    <row r="43" spans="1:25" ht="22.5" customHeight="1" x14ac:dyDescent="0.2">
      <c r="A43" s="49" t="str">
        <f ca="1">入力用!A43</f>
        <v/>
      </c>
      <c r="B43" s="49" t="str">
        <f ca="1">IF(入力用!C43=0,"",入力用!C43)</f>
        <v/>
      </c>
      <c r="C43" s="49" t="str">
        <f ca="1">IF(入力用!B43=0,"",入力用!B43)</f>
        <v/>
      </c>
      <c r="D43" s="49" t="str">
        <f ca="1">IF(入力用!B43=0,"",入力用!B$2)</f>
        <v/>
      </c>
      <c r="E43" s="56" t="str">
        <f ca="1">IF(入力用!B43=0,"",入力用!G43)</f>
        <v/>
      </c>
      <c r="F43" s="74"/>
      <c r="G43" s="74"/>
      <c r="H43" s="74"/>
      <c r="I43" s="56" t="str">
        <f ca="1">IF(入力用!B43=0,"",F43+G43+H43)</f>
        <v/>
      </c>
      <c r="J43" s="60"/>
      <c r="K43" s="58"/>
      <c r="L43" s="60"/>
      <c r="M43" s="58"/>
      <c r="N43" s="60"/>
      <c r="O43" s="58"/>
      <c r="P43" s="68" t="str">
        <f ca="1">IF(入力用!B43=0,"",J43+L43+N43)</f>
        <v/>
      </c>
      <c r="Q43" s="66" t="str">
        <f ca="1">IF(入力用!B43=0,"",K43+M43+O43)</f>
        <v/>
      </c>
      <c r="Y43" s="75" t="str">
        <f ca="1">IF(入力用!B43=0,"",IF(OR(J43&lt;K43,L43&lt;M43,N43&lt;O43),"【要修正】いずれかのストップ点が通常点を超えています",""))</f>
        <v/>
      </c>
    </row>
    <row r="44" spans="1:25" ht="22.5" customHeight="1" x14ac:dyDescent="0.2">
      <c r="A44" s="49" t="str">
        <f ca="1">入力用!A44</f>
        <v/>
      </c>
      <c r="B44" s="49" t="str">
        <f ca="1">IF(入力用!C44=0,"",入力用!C44)</f>
        <v/>
      </c>
      <c r="C44" s="49" t="str">
        <f ca="1">IF(入力用!B44=0,"",入力用!B44)</f>
        <v/>
      </c>
      <c r="D44" s="49" t="str">
        <f ca="1">IF(入力用!B44=0,"",入力用!B$2)</f>
        <v/>
      </c>
      <c r="E44" s="56" t="str">
        <f ca="1">IF(入力用!B44=0,"",入力用!G44)</f>
        <v/>
      </c>
      <c r="F44" s="74"/>
      <c r="G44" s="74"/>
      <c r="H44" s="74"/>
      <c r="I44" s="56" t="str">
        <f ca="1">IF(入力用!B44=0,"",F44+G44+H44)</f>
        <v/>
      </c>
      <c r="J44" s="60"/>
      <c r="K44" s="58"/>
      <c r="L44" s="60"/>
      <c r="M44" s="58"/>
      <c r="N44" s="60"/>
      <c r="O44" s="58"/>
      <c r="P44" s="68" t="str">
        <f ca="1">IF(入力用!B44=0,"",J44+L44+N44)</f>
        <v/>
      </c>
      <c r="Q44" s="66" t="str">
        <f ca="1">IF(入力用!B44=0,"",K44+M44+O44)</f>
        <v/>
      </c>
      <c r="Y44" s="75" t="str">
        <f ca="1">IF(入力用!B44=0,"",IF(OR(J44&lt;K44,L44&lt;M44,N44&lt;O44),"【要修正】いずれかのストップ点が通常点を超えています",""))</f>
        <v/>
      </c>
    </row>
    <row r="45" spans="1:25" ht="22.5" customHeight="1" x14ac:dyDescent="0.2">
      <c r="A45" s="49" t="str">
        <f ca="1">入力用!A45</f>
        <v/>
      </c>
      <c r="B45" s="49" t="str">
        <f ca="1">IF(入力用!C45=0,"",入力用!C45)</f>
        <v/>
      </c>
      <c r="C45" s="49" t="str">
        <f ca="1">IF(入力用!B45=0,"",入力用!B45)</f>
        <v/>
      </c>
      <c r="D45" s="49" t="str">
        <f ca="1">IF(入力用!B45=0,"",入力用!B$2)</f>
        <v/>
      </c>
      <c r="E45" s="56" t="str">
        <f ca="1">IF(入力用!B45=0,"",入力用!G45)</f>
        <v/>
      </c>
      <c r="F45" s="74"/>
      <c r="G45" s="74"/>
      <c r="H45" s="74"/>
      <c r="I45" s="56" t="str">
        <f ca="1">IF(入力用!B45=0,"",F45+G45+H45)</f>
        <v/>
      </c>
      <c r="J45" s="60"/>
      <c r="K45" s="58"/>
      <c r="L45" s="60"/>
      <c r="M45" s="58"/>
      <c r="N45" s="60"/>
      <c r="O45" s="58"/>
      <c r="P45" s="68" t="str">
        <f ca="1">IF(入力用!B45=0,"",J45+L45+N45)</f>
        <v/>
      </c>
      <c r="Q45" s="66" t="str">
        <f ca="1">IF(入力用!B45=0,"",K45+M45+O45)</f>
        <v/>
      </c>
      <c r="Y45" s="75" t="str">
        <f ca="1">IF(入力用!B45=0,"",IF(OR(J45&lt;K45,L45&lt;M45,N45&lt;O45),"【要修正】いずれかのストップ点が通常点を超えています",""))</f>
        <v/>
      </c>
    </row>
    <row r="46" spans="1:25" ht="22.5" customHeight="1" x14ac:dyDescent="0.2">
      <c r="A46" s="49" t="str">
        <f ca="1">入力用!A46</f>
        <v/>
      </c>
      <c r="B46" s="49" t="str">
        <f ca="1">IF(入力用!C46=0,"",入力用!C46)</f>
        <v/>
      </c>
      <c r="C46" s="49" t="str">
        <f ca="1">IF(入力用!B46=0,"",入力用!B46)</f>
        <v/>
      </c>
      <c r="D46" s="49" t="str">
        <f ca="1">IF(入力用!B46=0,"",入力用!B$2)</f>
        <v/>
      </c>
      <c r="E46" s="56" t="str">
        <f ca="1">IF(入力用!B46=0,"",入力用!G46)</f>
        <v/>
      </c>
      <c r="F46" s="74"/>
      <c r="G46" s="74"/>
      <c r="H46" s="74"/>
      <c r="I46" s="56" t="str">
        <f ca="1">IF(入力用!B46=0,"",F46+G46+H46)</f>
        <v/>
      </c>
      <c r="J46" s="60"/>
      <c r="K46" s="58"/>
      <c r="L46" s="60"/>
      <c r="M46" s="58"/>
      <c r="N46" s="60"/>
      <c r="O46" s="58"/>
      <c r="P46" s="68" t="str">
        <f ca="1">IF(入力用!B46=0,"",J46+L46+N46)</f>
        <v/>
      </c>
      <c r="Q46" s="66" t="str">
        <f ca="1">IF(入力用!B46=0,"",K46+M46+O46)</f>
        <v/>
      </c>
      <c r="Y46" s="75" t="str">
        <f ca="1">IF(入力用!B46=0,"",IF(OR(J46&lt;K46,L46&lt;M46,N46&lt;O46),"【要修正】いずれかのストップ点が通常点を超えています",""))</f>
        <v/>
      </c>
    </row>
    <row r="47" spans="1:25" ht="22.5" customHeight="1" x14ac:dyDescent="0.2">
      <c r="A47" s="49" t="str">
        <f ca="1">入力用!A47</f>
        <v/>
      </c>
      <c r="B47" s="49" t="str">
        <f ca="1">IF(入力用!C47=0,"",入力用!C47)</f>
        <v/>
      </c>
      <c r="C47" s="49" t="str">
        <f ca="1">IF(入力用!B47=0,"",入力用!B47)</f>
        <v/>
      </c>
      <c r="D47" s="49" t="str">
        <f ca="1">IF(入力用!B47=0,"",入力用!B$2)</f>
        <v/>
      </c>
      <c r="E47" s="56" t="str">
        <f ca="1">IF(入力用!B47=0,"",入力用!G47)</f>
        <v/>
      </c>
      <c r="F47" s="74"/>
      <c r="G47" s="74"/>
      <c r="H47" s="74"/>
      <c r="I47" s="56" t="str">
        <f ca="1">IF(入力用!B47=0,"",F47+G47+H47)</f>
        <v/>
      </c>
      <c r="J47" s="60"/>
      <c r="K47" s="58"/>
      <c r="L47" s="60"/>
      <c r="M47" s="58"/>
      <c r="N47" s="60"/>
      <c r="O47" s="58"/>
      <c r="P47" s="68" t="str">
        <f ca="1">IF(入力用!B47=0,"",J47+L47+N47)</f>
        <v/>
      </c>
      <c r="Q47" s="66" t="str">
        <f ca="1">IF(入力用!B47=0,"",K47+M47+O47)</f>
        <v/>
      </c>
      <c r="Y47" s="75" t="str">
        <f ca="1">IF(入力用!B47=0,"",IF(OR(J47&lt;K47,L47&lt;M47,N47&lt;O47),"【要修正】いずれかのストップ点が通常点を超えています",""))</f>
        <v/>
      </c>
    </row>
    <row r="48" spans="1:25" ht="22.5" customHeight="1" x14ac:dyDescent="0.2">
      <c r="A48" s="49" t="str">
        <f ca="1">入力用!A48</f>
        <v/>
      </c>
      <c r="B48" s="49" t="str">
        <f ca="1">IF(入力用!C48=0,"",入力用!C48)</f>
        <v/>
      </c>
      <c r="C48" s="49" t="str">
        <f ca="1">IF(入力用!B48=0,"",入力用!B48)</f>
        <v/>
      </c>
      <c r="D48" s="49" t="str">
        <f ca="1">IF(入力用!B48=0,"",入力用!B$2)</f>
        <v/>
      </c>
      <c r="E48" s="56" t="str">
        <f ca="1">IF(入力用!B48=0,"",入力用!G48)</f>
        <v/>
      </c>
      <c r="F48" s="74"/>
      <c r="G48" s="74"/>
      <c r="H48" s="74"/>
      <c r="I48" s="56" t="str">
        <f ca="1">IF(入力用!B48=0,"",F48+G48+H48)</f>
        <v/>
      </c>
      <c r="J48" s="60"/>
      <c r="K48" s="58"/>
      <c r="L48" s="60"/>
      <c r="M48" s="58"/>
      <c r="N48" s="60"/>
      <c r="O48" s="58"/>
      <c r="P48" s="68" t="str">
        <f ca="1">IF(入力用!B48=0,"",J48+L48+N48)</f>
        <v/>
      </c>
      <c r="Q48" s="66" t="str">
        <f ca="1">IF(入力用!B48=0,"",K48+M48+O48)</f>
        <v/>
      </c>
      <c r="Y48" s="75" t="str">
        <f ca="1">IF(入力用!B48=0,"",IF(OR(J48&lt;K48,L48&lt;M48,N48&lt;O48),"【要修正】いずれかのストップ点が通常点を超えています",""))</f>
        <v/>
      </c>
    </row>
    <row r="49" spans="1:25" ht="22.5" customHeight="1" x14ac:dyDescent="0.2">
      <c r="A49" s="49" t="str">
        <f ca="1">入力用!A49</f>
        <v/>
      </c>
      <c r="B49" s="49" t="str">
        <f ca="1">IF(入力用!C49=0,"",入力用!C49)</f>
        <v/>
      </c>
      <c r="C49" s="49" t="str">
        <f ca="1">IF(入力用!B49=0,"",入力用!B49)</f>
        <v/>
      </c>
      <c r="D49" s="49" t="str">
        <f ca="1">IF(入力用!B49=0,"",入力用!B$2)</f>
        <v/>
      </c>
      <c r="E49" s="56" t="str">
        <f ca="1">IF(入力用!B49=0,"",入力用!G49)</f>
        <v/>
      </c>
      <c r="F49" s="74"/>
      <c r="G49" s="74"/>
      <c r="H49" s="74"/>
      <c r="I49" s="56" t="str">
        <f ca="1">IF(入力用!B49=0,"",F49+G49+H49)</f>
        <v/>
      </c>
      <c r="J49" s="60"/>
      <c r="K49" s="58"/>
      <c r="L49" s="60"/>
      <c r="M49" s="58"/>
      <c r="N49" s="60"/>
      <c r="O49" s="58"/>
      <c r="P49" s="68" t="str">
        <f ca="1">IF(入力用!B49=0,"",J49+L49+N49)</f>
        <v/>
      </c>
      <c r="Q49" s="66" t="str">
        <f ca="1">IF(入力用!B49=0,"",K49+M49+O49)</f>
        <v/>
      </c>
      <c r="Y49" s="75" t="str">
        <f ca="1">IF(入力用!B49=0,"",IF(OR(J49&lt;K49,L49&lt;M49,N49&lt;O49),"【要修正】いずれかのストップ点が通常点を超えています",""))</f>
        <v/>
      </c>
    </row>
    <row r="50" spans="1:25" ht="22.5" customHeight="1" x14ac:dyDescent="0.2">
      <c r="A50" s="49" t="str">
        <f ca="1">入力用!A50</f>
        <v/>
      </c>
      <c r="B50" s="49" t="str">
        <f ca="1">IF(入力用!C50=0,"",入力用!C50)</f>
        <v/>
      </c>
      <c r="C50" s="49" t="str">
        <f ca="1">IF(入力用!B50=0,"",入力用!B50)</f>
        <v/>
      </c>
      <c r="D50" s="49" t="str">
        <f ca="1">IF(入力用!B50=0,"",入力用!B$2)</f>
        <v/>
      </c>
      <c r="E50" s="56" t="str">
        <f ca="1">IF(入力用!B50=0,"",入力用!G50)</f>
        <v/>
      </c>
      <c r="F50" s="74"/>
      <c r="G50" s="74"/>
      <c r="H50" s="74"/>
      <c r="I50" s="56" t="str">
        <f ca="1">IF(入力用!B50=0,"",F50+G50+H50)</f>
        <v/>
      </c>
      <c r="J50" s="60"/>
      <c r="K50" s="58"/>
      <c r="L50" s="60"/>
      <c r="M50" s="58"/>
      <c r="N50" s="60"/>
      <c r="O50" s="58"/>
      <c r="P50" s="68" t="str">
        <f ca="1">IF(入力用!B50=0,"",J50+L50+N50)</f>
        <v/>
      </c>
      <c r="Q50" s="66" t="str">
        <f ca="1">IF(入力用!B50=0,"",K50+M50+O50)</f>
        <v/>
      </c>
      <c r="Y50" s="75" t="str">
        <f ca="1">IF(入力用!B50=0,"",IF(OR(J50&lt;K50,L50&lt;M50,N50&lt;O50),"【要修正】いずれかのストップ点が通常点を超えています",""))</f>
        <v/>
      </c>
    </row>
    <row r="51" spans="1:25" ht="22.5" customHeight="1" x14ac:dyDescent="0.2">
      <c r="A51" s="49" t="str">
        <f ca="1">入力用!A51</f>
        <v/>
      </c>
      <c r="B51" s="49" t="str">
        <f ca="1">IF(入力用!C51=0,"",入力用!C51)</f>
        <v/>
      </c>
      <c r="C51" s="49" t="str">
        <f ca="1">IF(入力用!B51=0,"",入力用!B51)</f>
        <v/>
      </c>
      <c r="D51" s="49" t="str">
        <f ca="1">IF(入力用!B51=0,"",入力用!B$2)</f>
        <v/>
      </c>
      <c r="E51" s="56" t="str">
        <f ca="1">IF(入力用!B51=0,"",入力用!G51)</f>
        <v/>
      </c>
      <c r="F51" s="74"/>
      <c r="G51" s="74"/>
      <c r="H51" s="74"/>
      <c r="I51" s="56" t="str">
        <f ca="1">IF(入力用!B51=0,"",F51+G51+H51)</f>
        <v/>
      </c>
      <c r="J51" s="60"/>
      <c r="K51" s="58"/>
      <c r="L51" s="60"/>
      <c r="M51" s="58"/>
      <c r="N51" s="60"/>
      <c r="O51" s="58"/>
      <c r="P51" s="68" t="str">
        <f ca="1">IF(入力用!B51=0,"",J51+L51+N51)</f>
        <v/>
      </c>
      <c r="Q51" s="66" t="str">
        <f ca="1">IF(入力用!B51=0,"",K51+M51+O51)</f>
        <v/>
      </c>
      <c r="Y51" s="75" t="str">
        <f ca="1">IF(入力用!B51=0,"",IF(OR(J51&lt;K51,L51&lt;M51,N51&lt;O51),"【要修正】いずれかのストップ点が通常点を超えています",""))</f>
        <v/>
      </c>
    </row>
    <row r="52" spans="1:25" ht="22.5" customHeight="1" x14ac:dyDescent="0.2">
      <c r="A52" s="49" t="str">
        <f ca="1">入力用!A52</f>
        <v/>
      </c>
      <c r="B52" s="49" t="str">
        <f ca="1">IF(入力用!C52=0,"",入力用!C52)</f>
        <v/>
      </c>
      <c r="C52" s="49" t="str">
        <f ca="1">IF(入力用!B52=0,"",入力用!B52)</f>
        <v/>
      </c>
      <c r="D52" s="49" t="str">
        <f ca="1">IF(入力用!B52=0,"",入力用!B$2)</f>
        <v/>
      </c>
      <c r="E52" s="56" t="str">
        <f ca="1">IF(入力用!B52=0,"",入力用!G52)</f>
        <v/>
      </c>
      <c r="F52" s="74"/>
      <c r="G52" s="74"/>
      <c r="H52" s="74"/>
      <c r="I52" s="56" t="str">
        <f ca="1">IF(入力用!B52=0,"",F52+G52+H52)</f>
        <v/>
      </c>
      <c r="J52" s="60"/>
      <c r="K52" s="58"/>
      <c r="L52" s="60"/>
      <c r="M52" s="58"/>
      <c r="N52" s="60"/>
      <c r="O52" s="58"/>
      <c r="P52" s="68" t="str">
        <f ca="1">IF(入力用!B52=0,"",J52+L52+N52)</f>
        <v/>
      </c>
      <c r="Q52" s="66" t="str">
        <f ca="1">IF(入力用!B52=0,"",K52+M52+O52)</f>
        <v/>
      </c>
      <c r="Y52" s="75" t="str">
        <f ca="1">IF(入力用!B52=0,"",IF(OR(J52&lt;K52,L52&lt;M52,N52&lt;O52),"【要修正】いずれかのストップ点が通常点を超えています",""))</f>
        <v/>
      </c>
    </row>
    <row r="53" spans="1:25" ht="22.5" customHeight="1" x14ac:dyDescent="0.2">
      <c r="A53" s="49" t="str">
        <f ca="1">入力用!A53</f>
        <v/>
      </c>
      <c r="B53" s="49" t="str">
        <f ca="1">IF(入力用!C53=0,"",入力用!C53)</f>
        <v/>
      </c>
      <c r="C53" s="49" t="str">
        <f ca="1">IF(入力用!B53=0,"",入力用!B53)</f>
        <v/>
      </c>
      <c r="D53" s="49" t="str">
        <f ca="1">IF(入力用!B53=0,"",入力用!B$2)</f>
        <v/>
      </c>
      <c r="E53" s="56" t="str">
        <f ca="1">IF(入力用!B53=0,"",入力用!G53)</f>
        <v/>
      </c>
      <c r="F53" s="74"/>
      <c r="G53" s="74"/>
      <c r="H53" s="74"/>
      <c r="I53" s="56" t="str">
        <f ca="1">IF(入力用!B53=0,"",F53+G53+H53)</f>
        <v/>
      </c>
      <c r="J53" s="60"/>
      <c r="K53" s="58"/>
      <c r="L53" s="60"/>
      <c r="M53" s="58"/>
      <c r="N53" s="60"/>
      <c r="O53" s="58"/>
      <c r="P53" s="79" t="str">
        <f ca="1">IF(入力用!B53=0,"",J53+L53+N53)</f>
        <v/>
      </c>
      <c r="Q53" s="66" t="str">
        <f ca="1">IF(入力用!B53=0,"",K53+M53+O53)</f>
        <v/>
      </c>
      <c r="Y53" s="75" t="str">
        <f ca="1">IF(入力用!B53=0,"",IF(OR(J53&lt;K53,L53&lt;M53,N53&lt;O53),"【要修正】いずれかのストップ点が通常点を超えています",""))</f>
        <v/>
      </c>
    </row>
    <row r="54" spans="1:25" ht="22.2" customHeight="1" x14ac:dyDescent="0.2">
      <c r="A54" s="49" t="str">
        <f ca="1">入力用!A54</f>
        <v/>
      </c>
      <c r="B54" s="49" t="str">
        <f ca="1">IF(入力用!C54=0,"",入力用!C54)</f>
        <v/>
      </c>
      <c r="C54" s="49" t="str">
        <f ca="1">IF(入力用!B54=0,"",入力用!B54)</f>
        <v/>
      </c>
      <c r="D54" s="49" t="str">
        <f ca="1">IF(入力用!B54=0,"",入力用!B$2)</f>
        <v/>
      </c>
      <c r="E54" s="56" t="str">
        <f ca="1">IF(入力用!B54=0,"",入力用!G54)</f>
        <v/>
      </c>
      <c r="F54" s="74"/>
      <c r="G54" s="74"/>
      <c r="H54" s="74"/>
      <c r="I54" s="56" t="str">
        <f ca="1">IF(入力用!B54=0,"",F54+G54+H54)</f>
        <v/>
      </c>
      <c r="J54" s="60"/>
      <c r="K54" s="58"/>
      <c r="L54" s="60"/>
      <c r="M54" s="58"/>
      <c r="N54" s="60"/>
      <c r="O54" s="58"/>
      <c r="P54" s="79" t="str">
        <f ca="1">IF(入力用!B54=0,"",J54+L54+N54)</f>
        <v/>
      </c>
      <c r="Q54" s="66" t="str">
        <f ca="1">IF(入力用!B54=0,"",K54+M54+O54)</f>
        <v/>
      </c>
    </row>
    <row r="55" spans="1:25" ht="22.2" customHeight="1" x14ac:dyDescent="0.2">
      <c r="A55" s="49" t="str">
        <f ca="1">入力用!A55</f>
        <v/>
      </c>
      <c r="B55" s="49" t="str">
        <f ca="1">IF(入力用!C55=0,"",入力用!C55)</f>
        <v/>
      </c>
      <c r="C55" s="49" t="str">
        <f ca="1">IF(入力用!B55=0,"",入力用!B55)</f>
        <v/>
      </c>
      <c r="D55" s="49" t="str">
        <f ca="1">IF(入力用!B55=0,"",入力用!B$2)</f>
        <v/>
      </c>
      <c r="E55" s="56" t="str">
        <f ca="1">IF(入力用!B55=0,"",入力用!G55)</f>
        <v/>
      </c>
      <c r="F55" s="74"/>
      <c r="G55" s="74"/>
      <c r="H55" s="74"/>
      <c r="I55" s="56" t="str">
        <f ca="1">IF(入力用!B55=0,"",F55+G55+H55)</f>
        <v/>
      </c>
      <c r="J55" s="60"/>
      <c r="K55" s="58"/>
      <c r="L55" s="60"/>
      <c r="M55" s="58"/>
      <c r="N55" s="60"/>
      <c r="O55" s="58"/>
      <c r="P55" s="79" t="str">
        <f ca="1">IF(入力用!B55=0,"",J55+L55+N55)</f>
        <v/>
      </c>
      <c r="Q55" s="66" t="str">
        <f ca="1">IF(入力用!B55=0,"",K55+M55+O55)</f>
        <v/>
      </c>
    </row>
    <row r="56" spans="1:25" ht="22.2" customHeight="1" x14ac:dyDescent="0.2">
      <c r="A56" s="49" t="str">
        <f ca="1">入力用!A56</f>
        <v/>
      </c>
      <c r="B56" s="49" t="str">
        <f ca="1">IF(入力用!C56=0,"",入力用!C56)</f>
        <v/>
      </c>
      <c r="C56" s="49" t="str">
        <f ca="1">IF(入力用!B56=0,"",入力用!B56)</f>
        <v/>
      </c>
      <c r="D56" s="49" t="str">
        <f ca="1">IF(入力用!B56=0,"",入力用!B$2)</f>
        <v/>
      </c>
      <c r="E56" s="56" t="str">
        <f ca="1">IF(入力用!B56=0,"",入力用!G56)</f>
        <v/>
      </c>
      <c r="F56" s="74"/>
      <c r="G56" s="74"/>
      <c r="H56" s="74"/>
      <c r="I56" s="56" t="str">
        <f ca="1">IF(入力用!B56=0,"",F56+G56+H56)</f>
        <v/>
      </c>
      <c r="J56" s="60"/>
      <c r="K56" s="58"/>
      <c r="L56" s="60"/>
      <c r="M56" s="58"/>
      <c r="N56" s="60"/>
      <c r="O56" s="58"/>
      <c r="P56" s="79" t="str">
        <f ca="1">IF(入力用!B56=0,"",J56+L56+N56)</f>
        <v/>
      </c>
      <c r="Q56" s="66" t="str">
        <f ca="1">IF(入力用!B56=0,"",K56+M56+O56)</f>
        <v/>
      </c>
    </row>
    <row r="57" spans="1:25" ht="22.2" customHeight="1" x14ac:dyDescent="0.2">
      <c r="A57" s="49" t="str">
        <f ca="1">入力用!A57</f>
        <v/>
      </c>
      <c r="B57" s="49" t="str">
        <f ca="1">IF(入力用!C57=0,"",入力用!C57)</f>
        <v/>
      </c>
      <c r="C57" s="49" t="str">
        <f ca="1">IF(入力用!B57=0,"",入力用!B57)</f>
        <v/>
      </c>
      <c r="D57" s="49" t="str">
        <f ca="1">IF(入力用!B57=0,"",入力用!B$2)</f>
        <v/>
      </c>
      <c r="E57" s="56" t="str">
        <f ca="1">IF(入力用!B57=0,"",入力用!G57)</f>
        <v/>
      </c>
      <c r="F57" s="74"/>
      <c r="G57" s="74"/>
      <c r="H57" s="74"/>
      <c r="I57" s="56" t="str">
        <f ca="1">IF(入力用!B57=0,"",F57+G57+H57)</f>
        <v/>
      </c>
      <c r="J57" s="60"/>
      <c r="K57" s="58"/>
      <c r="L57" s="60"/>
      <c r="M57" s="58"/>
      <c r="N57" s="60"/>
      <c r="O57" s="58"/>
      <c r="P57" s="79" t="str">
        <f ca="1">IF(入力用!B57=0,"",J57+L57+N57)</f>
        <v/>
      </c>
      <c r="Q57" s="66" t="str">
        <f ca="1">IF(入力用!B57=0,"",K57+M57+O57)</f>
        <v/>
      </c>
    </row>
    <row r="58" spans="1:25" ht="22.2" customHeight="1" x14ac:dyDescent="0.2">
      <c r="A58" s="49" t="str">
        <f ca="1">入力用!A58</f>
        <v/>
      </c>
      <c r="B58" s="49" t="str">
        <f ca="1">IF(入力用!C58=0,"",入力用!C58)</f>
        <v/>
      </c>
      <c r="C58" s="49" t="str">
        <f ca="1">IF(入力用!B58=0,"",入力用!B58)</f>
        <v/>
      </c>
      <c r="D58" s="49" t="str">
        <f ca="1">IF(入力用!B58=0,"",入力用!B$2)</f>
        <v/>
      </c>
      <c r="E58" s="56" t="str">
        <f ca="1">IF(入力用!B58=0,"",入力用!G58)</f>
        <v/>
      </c>
      <c r="F58" s="74"/>
      <c r="G58" s="74"/>
      <c r="H58" s="74"/>
      <c r="I58" s="56" t="str">
        <f ca="1">IF(入力用!B58=0,"",F58+G58+H58)</f>
        <v/>
      </c>
      <c r="J58" s="60"/>
      <c r="K58" s="58"/>
      <c r="L58" s="60"/>
      <c r="M58" s="58"/>
      <c r="N58" s="60"/>
      <c r="O58" s="58"/>
      <c r="P58" s="79" t="str">
        <f ca="1">IF(入力用!B58=0,"",J58+L58+N58)</f>
        <v/>
      </c>
      <c r="Q58" s="66" t="str">
        <f ca="1">IF(入力用!B58=0,"",K58+M58+O58)</f>
        <v/>
      </c>
    </row>
    <row r="59" spans="1:25" ht="22.2" customHeight="1" x14ac:dyDescent="0.2">
      <c r="A59" s="49" t="str">
        <f ca="1">入力用!A59</f>
        <v/>
      </c>
      <c r="B59" s="49" t="str">
        <f ca="1">IF(入力用!C59=0,"",入力用!C59)</f>
        <v/>
      </c>
      <c r="C59" s="49" t="str">
        <f ca="1">IF(入力用!B59=0,"",入力用!B59)</f>
        <v/>
      </c>
      <c r="D59" s="49" t="str">
        <f ca="1">IF(入力用!B59=0,"",入力用!B$2)</f>
        <v/>
      </c>
      <c r="E59" s="56" t="str">
        <f ca="1">IF(入力用!B59=0,"",入力用!G59)</f>
        <v/>
      </c>
      <c r="F59" s="74"/>
      <c r="G59" s="74"/>
      <c r="H59" s="74"/>
      <c r="I59" s="56" t="str">
        <f ca="1">IF(入力用!B59=0,"",F59+G59+H59)</f>
        <v/>
      </c>
      <c r="J59" s="60"/>
      <c r="K59" s="58"/>
      <c r="L59" s="60"/>
      <c r="M59" s="58"/>
      <c r="N59" s="60"/>
      <c r="O59" s="58"/>
      <c r="P59" s="79" t="str">
        <f ca="1">IF(入力用!B59=0,"",J59+L59+N59)</f>
        <v/>
      </c>
      <c r="Q59" s="66" t="str">
        <f ca="1">IF(入力用!B59=0,"",K59+M59+O59)</f>
        <v/>
      </c>
    </row>
    <row r="60" spans="1:25" ht="22.2" customHeight="1" x14ac:dyDescent="0.2">
      <c r="A60" s="49" t="str">
        <f ca="1">入力用!A60</f>
        <v/>
      </c>
      <c r="B60" s="49" t="str">
        <f ca="1">IF(入力用!C60=0,"",入力用!C60)</f>
        <v/>
      </c>
      <c r="C60" s="49" t="str">
        <f ca="1">IF(入力用!B60=0,"",入力用!B60)</f>
        <v/>
      </c>
      <c r="D60" s="49" t="str">
        <f ca="1">IF(入力用!B60=0,"",入力用!B$2)</f>
        <v/>
      </c>
      <c r="E60" s="56" t="str">
        <f ca="1">IF(入力用!B60=0,"",入力用!G60)</f>
        <v/>
      </c>
      <c r="F60" s="74"/>
      <c r="G60" s="74"/>
      <c r="H60" s="74"/>
      <c r="I60" s="56" t="str">
        <f ca="1">IF(入力用!B60=0,"",F60+G60+H60)</f>
        <v/>
      </c>
      <c r="J60" s="60"/>
      <c r="K60" s="58"/>
      <c r="L60" s="60"/>
      <c r="M60" s="58"/>
      <c r="N60" s="60"/>
      <c r="O60" s="58"/>
      <c r="P60" s="79" t="str">
        <f ca="1">IF(入力用!B60=0,"",J60+L60+N60)</f>
        <v/>
      </c>
      <c r="Q60" s="66" t="str">
        <f ca="1">IF(入力用!B60=0,"",K60+M60+O60)</f>
        <v/>
      </c>
    </row>
    <row r="61" spans="1:25" ht="22.2" customHeight="1" x14ac:dyDescent="0.2">
      <c r="A61" s="49" t="str">
        <f ca="1">入力用!A61</f>
        <v/>
      </c>
      <c r="B61" s="49" t="str">
        <f ca="1">IF(入力用!C61=0,"",入力用!C61)</f>
        <v/>
      </c>
      <c r="C61" s="49" t="str">
        <f ca="1">IF(入力用!B61=0,"",入力用!B61)</f>
        <v/>
      </c>
      <c r="D61" s="49" t="str">
        <f ca="1">IF(入力用!B61=0,"",入力用!B$2)</f>
        <v/>
      </c>
      <c r="E61" s="56" t="str">
        <f ca="1">IF(入力用!B61=0,"",入力用!G61)</f>
        <v/>
      </c>
      <c r="F61" s="74"/>
      <c r="G61" s="74"/>
      <c r="H61" s="74"/>
      <c r="I61" s="56" t="str">
        <f ca="1">IF(入力用!B61=0,"",F61+G61+H61)</f>
        <v/>
      </c>
      <c r="J61" s="60"/>
      <c r="K61" s="58"/>
      <c r="L61" s="60"/>
      <c r="M61" s="58"/>
      <c r="N61" s="60"/>
      <c r="O61" s="58"/>
      <c r="P61" s="79" t="str">
        <f ca="1">IF(入力用!B61=0,"",J61+L61+N61)</f>
        <v/>
      </c>
      <c r="Q61" s="66" t="str">
        <f ca="1">IF(入力用!B61=0,"",K61+M61+O61)</f>
        <v/>
      </c>
    </row>
    <row r="62" spans="1:25" ht="22.2" customHeight="1" x14ac:dyDescent="0.2">
      <c r="A62" s="49" t="str">
        <f ca="1">入力用!A62</f>
        <v/>
      </c>
      <c r="B62" s="49" t="str">
        <f ca="1">IF(入力用!C62=0,"",入力用!C62)</f>
        <v/>
      </c>
      <c r="C62" s="49" t="str">
        <f ca="1">IF(入力用!B62=0,"",入力用!B62)</f>
        <v/>
      </c>
      <c r="D62" s="49" t="str">
        <f ca="1">IF(入力用!B62=0,"",入力用!B$2)</f>
        <v/>
      </c>
      <c r="E62" s="56" t="str">
        <f ca="1">IF(入力用!B62=0,"",入力用!G62)</f>
        <v/>
      </c>
      <c r="F62" s="74"/>
      <c r="G62" s="74"/>
      <c r="H62" s="74"/>
      <c r="I62" s="56" t="str">
        <f ca="1">IF(入力用!B62=0,"",F62+G62+H62)</f>
        <v/>
      </c>
      <c r="J62" s="60"/>
      <c r="K62" s="58"/>
      <c r="L62" s="60"/>
      <c r="M62" s="58"/>
      <c r="N62" s="60"/>
      <c r="O62" s="58"/>
      <c r="P62" s="79" t="str">
        <f ca="1">IF(入力用!B62=0,"",J62+L62+N62)</f>
        <v/>
      </c>
      <c r="Q62" s="66" t="str">
        <f ca="1">IF(入力用!B62=0,"",K62+M62+O62)</f>
        <v/>
      </c>
    </row>
    <row r="63" spans="1:25" ht="22.2" customHeight="1" x14ac:dyDescent="0.2">
      <c r="A63" s="49" t="str">
        <f ca="1">入力用!A63</f>
        <v/>
      </c>
      <c r="B63" s="49" t="str">
        <f ca="1">IF(入力用!C63=0,"",入力用!C63)</f>
        <v/>
      </c>
      <c r="C63" s="49" t="str">
        <f ca="1">IF(入力用!B63=0,"",入力用!B63)</f>
        <v/>
      </c>
      <c r="D63" s="49" t="str">
        <f ca="1">IF(入力用!B63=0,"",入力用!B$2)</f>
        <v/>
      </c>
      <c r="E63" s="56" t="str">
        <f ca="1">IF(入力用!B63=0,"",入力用!G63)</f>
        <v/>
      </c>
      <c r="F63" s="74"/>
      <c r="G63" s="74"/>
      <c r="H63" s="74"/>
      <c r="I63" s="56" t="str">
        <f ca="1">IF(入力用!B63=0,"",F63+G63+H63)</f>
        <v/>
      </c>
      <c r="J63" s="60"/>
      <c r="K63" s="58"/>
      <c r="L63" s="60"/>
      <c r="M63" s="58"/>
      <c r="N63" s="60"/>
      <c r="O63" s="58"/>
      <c r="P63" s="79" t="str">
        <f ca="1">IF(入力用!B63=0,"",J63+L63+N63)</f>
        <v/>
      </c>
      <c r="Q63" s="66" t="str">
        <f ca="1">IF(入力用!B63=0,"",K63+M63+O63)</f>
        <v/>
      </c>
    </row>
    <row r="64" spans="1:25" ht="22.2" customHeight="1" x14ac:dyDescent="0.2">
      <c r="A64" s="49" t="str">
        <f ca="1">入力用!A64</f>
        <v/>
      </c>
      <c r="B64" s="49" t="str">
        <f ca="1">IF(入力用!C64=0,"",入力用!C64)</f>
        <v/>
      </c>
      <c r="C64" s="49" t="str">
        <f ca="1">IF(入力用!B64=0,"",入力用!B64)</f>
        <v/>
      </c>
      <c r="D64" s="49" t="str">
        <f ca="1">IF(入力用!B64=0,"",入力用!B$2)</f>
        <v/>
      </c>
      <c r="E64" s="56" t="str">
        <f ca="1">IF(入力用!B64=0,"",入力用!G64)</f>
        <v/>
      </c>
      <c r="F64" s="74"/>
      <c r="G64" s="74"/>
      <c r="H64" s="74"/>
      <c r="I64" s="56" t="str">
        <f ca="1">IF(入力用!B64=0,"",F64+G64+H64)</f>
        <v/>
      </c>
      <c r="J64" s="60"/>
      <c r="K64" s="58"/>
      <c r="L64" s="60"/>
      <c r="M64" s="58"/>
      <c r="N64" s="60"/>
      <c r="O64" s="58"/>
      <c r="P64" s="79" t="str">
        <f ca="1">IF(入力用!B64=0,"",J64+L64+N64)</f>
        <v/>
      </c>
      <c r="Q64" s="66" t="str">
        <f ca="1">IF(入力用!B64=0,"",K64+M64+O64)</f>
        <v/>
      </c>
    </row>
    <row r="65" spans="1:17" ht="22.2" customHeight="1" x14ac:dyDescent="0.2">
      <c r="A65" s="49" t="str">
        <f ca="1">入力用!A65</f>
        <v/>
      </c>
      <c r="B65" s="49" t="str">
        <f ca="1">IF(入力用!C65=0,"",入力用!C65)</f>
        <v/>
      </c>
      <c r="C65" s="49" t="str">
        <f ca="1">IF(入力用!B65=0,"",入力用!B65)</f>
        <v/>
      </c>
      <c r="D65" s="49" t="str">
        <f ca="1">IF(入力用!B65=0,"",入力用!B$2)</f>
        <v/>
      </c>
      <c r="E65" s="56" t="str">
        <f ca="1">IF(入力用!B65=0,"",入力用!G65)</f>
        <v/>
      </c>
      <c r="F65" s="74"/>
      <c r="G65" s="74"/>
      <c r="H65" s="74"/>
      <c r="I65" s="56" t="str">
        <f ca="1">IF(入力用!B65=0,"",F65+G65+H65)</f>
        <v/>
      </c>
      <c r="J65" s="60"/>
      <c r="K65" s="58"/>
      <c r="L65" s="60"/>
      <c r="M65" s="58"/>
      <c r="N65" s="60"/>
      <c r="O65" s="58"/>
      <c r="P65" s="79" t="str">
        <f ca="1">IF(入力用!B65=0,"",J65+L65+N65)</f>
        <v/>
      </c>
      <c r="Q65" s="66" t="str">
        <f ca="1">IF(入力用!B65=0,"",K65+M65+O65)</f>
        <v/>
      </c>
    </row>
    <row r="66" spans="1:17" ht="22.2" customHeight="1" x14ac:dyDescent="0.2">
      <c r="A66" s="49" t="str">
        <f ca="1">入力用!A66</f>
        <v/>
      </c>
      <c r="B66" s="49" t="str">
        <f ca="1">IF(入力用!C66=0,"",入力用!C66)</f>
        <v/>
      </c>
      <c r="C66" s="49" t="str">
        <f ca="1">IF(入力用!B66=0,"",入力用!B66)</f>
        <v/>
      </c>
      <c r="D66" s="49" t="str">
        <f ca="1">IF(入力用!B66=0,"",入力用!B$2)</f>
        <v/>
      </c>
      <c r="E66" s="56" t="str">
        <f ca="1">IF(入力用!B66=0,"",入力用!G66)</f>
        <v/>
      </c>
      <c r="F66" s="74"/>
      <c r="G66" s="74"/>
      <c r="H66" s="74"/>
      <c r="I66" s="56" t="str">
        <f ca="1">IF(入力用!B66=0,"",F66+G66+H66)</f>
        <v/>
      </c>
      <c r="J66" s="60"/>
      <c r="K66" s="58"/>
      <c r="L66" s="60"/>
      <c r="M66" s="58"/>
      <c r="N66" s="60"/>
      <c r="O66" s="58"/>
      <c r="P66" s="79" t="str">
        <f ca="1">IF(入力用!B66=0,"",J66+L66+N66)</f>
        <v/>
      </c>
      <c r="Q66" s="66" t="str">
        <f ca="1">IF(入力用!B66=0,"",K66+M66+O66)</f>
        <v/>
      </c>
    </row>
    <row r="67" spans="1:17" ht="22.2" customHeight="1" x14ac:dyDescent="0.2">
      <c r="A67" s="49" t="str">
        <f ca="1">入力用!A67</f>
        <v/>
      </c>
      <c r="B67" s="49" t="str">
        <f ca="1">IF(入力用!C67=0,"",入力用!C67)</f>
        <v/>
      </c>
      <c r="C67" s="49" t="str">
        <f ca="1">IF(入力用!B67=0,"",入力用!B67)</f>
        <v/>
      </c>
      <c r="D67" s="49" t="str">
        <f ca="1">IF(入力用!B67=0,"",入力用!B$2)</f>
        <v/>
      </c>
      <c r="E67" s="56" t="str">
        <f ca="1">IF(入力用!B67=0,"",入力用!G67)</f>
        <v/>
      </c>
      <c r="F67" s="74"/>
      <c r="G67" s="74"/>
      <c r="H67" s="74"/>
      <c r="I67" s="56" t="str">
        <f ca="1">IF(入力用!B67=0,"",F67+G67+H67)</f>
        <v/>
      </c>
      <c r="J67" s="60"/>
      <c r="K67" s="58"/>
      <c r="L67" s="60"/>
      <c r="M67" s="58"/>
      <c r="N67" s="60"/>
      <c r="O67" s="58"/>
      <c r="P67" s="79" t="str">
        <f ca="1">IF(入力用!B67=0,"",J67+L67+N67)</f>
        <v/>
      </c>
      <c r="Q67" s="66" t="str">
        <f ca="1">IF(入力用!B67=0,"",K67+M67+O67)</f>
        <v/>
      </c>
    </row>
    <row r="68" spans="1:17" ht="22.2" customHeight="1" x14ac:dyDescent="0.2">
      <c r="A68" s="49" t="str">
        <f ca="1">入力用!A68</f>
        <v/>
      </c>
      <c r="B68" s="49" t="str">
        <f ca="1">IF(入力用!C68=0,"",入力用!C68)</f>
        <v/>
      </c>
      <c r="C68" s="49" t="str">
        <f ca="1">IF(入力用!B68=0,"",入力用!B68)</f>
        <v/>
      </c>
      <c r="D68" s="49" t="str">
        <f ca="1">IF(入力用!B68=0,"",入力用!B$2)</f>
        <v/>
      </c>
      <c r="E68" s="56" t="str">
        <f ca="1">IF(入力用!B68=0,"",入力用!G68)</f>
        <v/>
      </c>
      <c r="F68" s="74"/>
      <c r="G68" s="74"/>
      <c r="H68" s="74"/>
      <c r="I68" s="56" t="str">
        <f ca="1">IF(入力用!B68=0,"",F68+G68+H68)</f>
        <v/>
      </c>
      <c r="J68" s="60"/>
      <c r="K68" s="58"/>
      <c r="L68" s="60"/>
      <c r="M68" s="58"/>
      <c r="N68" s="60"/>
      <c r="O68" s="58"/>
      <c r="P68" s="79" t="str">
        <f ca="1">IF(入力用!B68=0,"",J68+L68+N68)</f>
        <v/>
      </c>
      <c r="Q68" s="66" t="str">
        <f ca="1">IF(入力用!B68=0,"",K68+M68+O68)</f>
        <v/>
      </c>
    </row>
    <row r="69" spans="1:17" ht="22.2" customHeight="1" x14ac:dyDescent="0.2">
      <c r="A69" s="49" t="str">
        <f ca="1">入力用!A69</f>
        <v/>
      </c>
      <c r="B69" s="49" t="str">
        <f ca="1">IF(入力用!C69=0,"",入力用!C69)</f>
        <v/>
      </c>
      <c r="C69" s="49" t="str">
        <f ca="1">IF(入力用!B69=0,"",入力用!B69)</f>
        <v/>
      </c>
      <c r="D69" s="49" t="str">
        <f ca="1">IF(入力用!B69=0,"",入力用!B$2)</f>
        <v/>
      </c>
      <c r="E69" s="56" t="str">
        <f ca="1">IF(入力用!B69=0,"",入力用!G69)</f>
        <v/>
      </c>
      <c r="F69" s="74"/>
      <c r="G69" s="74"/>
      <c r="H69" s="74"/>
      <c r="I69" s="56" t="str">
        <f ca="1">IF(入力用!B69=0,"",F69+G69+H69)</f>
        <v/>
      </c>
      <c r="J69" s="60"/>
      <c r="K69" s="58"/>
      <c r="L69" s="60"/>
      <c r="M69" s="58"/>
      <c r="N69" s="60"/>
      <c r="O69" s="58"/>
      <c r="P69" s="79" t="str">
        <f ca="1">IF(入力用!B69=0,"",J69+L69+N69)</f>
        <v/>
      </c>
      <c r="Q69" s="66" t="str">
        <f ca="1">IF(入力用!B69=0,"",K69+M69+O69)</f>
        <v/>
      </c>
    </row>
    <row r="70" spans="1:17" ht="22.2" customHeight="1" x14ac:dyDescent="0.2">
      <c r="A70" s="49" t="str">
        <f ca="1">入力用!A70</f>
        <v/>
      </c>
      <c r="B70" s="49" t="str">
        <f ca="1">IF(入力用!C70=0,"",入力用!C70)</f>
        <v/>
      </c>
      <c r="C70" s="49" t="str">
        <f ca="1">IF(入力用!B70=0,"",入力用!B70)</f>
        <v/>
      </c>
      <c r="D70" s="49" t="str">
        <f ca="1">IF(入力用!B70=0,"",入力用!B$2)</f>
        <v/>
      </c>
      <c r="E70" s="56" t="str">
        <f ca="1">IF(入力用!B70=0,"",入力用!G70)</f>
        <v/>
      </c>
      <c r="F70" s="74"/>
      <c r="G70" s="74"/>
      <c r="H70" s="74"/>
      <c r="I70" s="56" t="str">
        <f ca="1">IF(入力用!B70=0,"",F70+G70+H70)</f>
        <v/>
      </c>
      <c r="J70" s="60"/>
      <c r="K70" s="58"/>
      <c r="L70" s="60"/>
      <c r="M70" s="58"/>
      <c r="N70" s="60"/>
      <c r="O70" s="58"/>
      <c r="P70" s="79" t="str">
        <f ca="1">IF(入力用!B70=0,"",J70+L70+N70)</f>
        <v/>
      </c>
      <c r="Q70" s="66" t="str">
        <f ca="1">IF(入力用!B70=0,"",K70+M70+O70)</f>
        <v/>
      </c>
    </row>
    <row r="71" spans="1:17" ht="22.2" customHeight="1" x14ac:dyDescent="0.2">
      <c r="A71" s="49" t="str">
        <f ca="1">入力用!A71</f>
        <v/>
      </c>
      <c r="B71" s="49" t="str">
        <f ca="1">IF(入力用!C71=0,"",入力用!C71)</f>
        <v/>
      </c>
      <c r="C71" s="49" t="str">
        <f ca="1">IF(入力用!B71=0,"",入力用!B71)</f>
        <v/>
      </c>
      <c r="D71" s="49" t="str">
        <f ca="1">IF(入力用!B71=0,"",入力用!B$2)</f>
        <v/>
      </c>
      <c r="E71" s="56" t="str">
        <f ca="1">IF(入力用!B71=0,"",入力用!G71)</f>
        <v/>
      </c>
      <c r="F71" s="74"/>
      <c r="G71" s="74"/>
      <c r="H71" s="74"/>
      <c r="I71" s="56" t="str">
        <f ca="1">IF(入力用!B71=0,"",F71+G71+H71)</f>
        <v/>
      </c>
      <c r="J71" s="60"/>
      <c r="K71" s="58"/>
      <c r="L71" s="60"/>
      <c r="M71" s="58"/>
      <c r="N71" s="60"/>
      <c r="O71" s="58"/>
      <c r="P71" s="79" t="str">
        <f ca="1">IF(入力用!B71=0,"",J71+L71+N71)</f>
        <v/>
      </c>
      <c r="Q71" s="66" t="str">
        <f ca="1">IF(入力用!B71=0,"",K71+M71+O71)</f>
        <v/>
      </c>
    </row>
    <row r="72" spans="1:17" ht="22.2" customHeight="1" x14ac:dyDescent="0.2">
      <c r="A72" s="49" t="str">
        <f ca="1">入力用!A72</f>
        <v/>
      </c>
      <c r="B72" s="49" t="str">
        <f ca="1">IF(入力用!C72=0,"",入力用!C72)</f>
        <v/>
      </c>
      <c r="C72" s="49" t="str">
        <f ca="1">IF(入力用!B72=0,"",入力用!B72)</f>
        <v/>
      </c>
      <c r="D72" s="49" t="str">
        <f ca="1">IF(入力用!B72=0,"",入力用!B$2)</f>
        <v/>
      </c>
      <c r="E72" s="56" t="str">
        <f ca="1">IF(入力用!B72=0,"",入力用!G72)</f>
        <v/>
      </c>
      <c r="F72" s="74"/>
      <c r="G72" s="74"/>
      <c r="H72" s="74"/>
      <c r="I72" s="56" t="str">
        <f ca="1">IF(入力用!B72=0,"",F72+G72+H72)</f>
        <v/>
      </c>
      <c r="J72" s="60"/>
      <c r="K72" s="58"/>
      <c r="L72" s="60"/>
      <c r="M72" s="58"/>
      <c r="N72" s="60"/>
      <c r="O72" s="58"/>
      <c r="P72" s="79" t="str">
        <f ca="1">IF(入力用!B72=0,"",J72+L72+N72)</f>
        <v/>
      </c>
      <c r="Q72" s="66" t="str">
        <f ca="1">IF(入力用!B72=0,"",K72+M72+O72)</f>
        <v/>
      </c>
    </row>
    <row r="73" spans="1:17" ht="22.2" customHeight="1" x14ac:dyDescent="0.2">
      <c r="A73" s="49" t="str">
        <f ca="1">入力用!A73</f>
        <v/>
      </c>
      <c r="B73" s="49" t="str">
        <f ca="1">IF(入力用!C73=0,"",入力用!C73)</f>
        <v/>
      </c>
      <c r="C73" s="49" t="str">
        <f ca="1">IF(入力用!B73=0,"",入力用!B73)</f>
        <v/>
      </c>
      <c r="D73" s="49" t="str">
        <f ca="1">IF(入力用!B73=0,"",入力用!B$2)</f>
        <v/>
      </c>
      <c r="E73" s="56" t="str">
        <f ca="1">IF(入力用!B73=0,"",入力用!G73)</f>
        <v/>
      </c>
      <c r="F73" s="74"/>
      <c r="G73" s="74"/>
      <c r="H73" s="74"/>
      <c r="I73" s="56" t="str">
        <f ca="1">IF(入力用!B73=0,"",F73+G73+H73)</f>
        <v/>
      </c>
      <c r="J73" s="60"/>
      <c r="K73" s="58"/>
      <c r="L73" s="60"/>
      <c r="M73" s="58"/>
      <c r="N73" s="60"/>
      <c r="O73" s="58"/>
      <c r="P73" s="79" t="str">
        <f ca="1">IF(入力用!B73=0,"",J73+L73+N73)</f>
        <v/>
      </c>
      <c r="Q73" s="66" t="str">
        <f ca="1">IF(入力用!B73=0,"",K73+M73+O73)</f>
        <v/>
      </c>
    </row>
    <row r="74" spans="1:17" ht="22.2" customHeight="1" x14ac:dyDescent="0.2">
      <c r="A74" s="49" t="str">
        <f ca="1">入力用!A74</f>
        <v/>
      </c>
      <c r="B74" s="49" t="str">
        <f ca="1">IF(入力用!C74=0,"",入力用!C74)</f>
        <v/>
      </c>
      <c r="C74" s="49" t="str">
        <f ca="1">IF(入力用!B74=0,"",入力用!B74)</f>
        <v/>
      </c>
      <c r="D74" s="49" t="str">
        <f ca="1">IF(入力用!B74=0,"",入力用!B$2)</f>
        <v/>
      </c>
      <c r="E74" s="56" t="str">
        <f ca="1">IF(入力用!B74=0,"",入力用!G74)</f>
        <v/>
      </c>
      <c r="F74" s="74"/>
      <c r="G74" s="74"/>
      <c r="H74" s="74"/>
      <c r="I74" s="56" t="str">
        <f ca="1">IF(入力用!B74=0,"",F74+G74+H74)</f>
        <v/>
      </c>
      <c r="J74" s="60"/>
      <c r="K74" s="58"/>
      <c r="L74" s="60"/>
      <c r="M74" s="58"/>
      <c r="N74" s="60"/>
      <c r="O74" s="58"/>
      <c r="P74" s="79" t="str">
        <f ca="1">IF(入力用!B74=0,"",J74+L74+N74)</f>
        <v/>
      </c>
      <c r="Q74" s="66" t="str">
        <f ca="1">IF(入力用!B74=0,"",K74+M74+O74)</f>
        <v/>
      </c>
    </row>
    <row r="75" spans="1:17" ht="22.2" customHeight="1" x14ac:dyDescent="0.2">
      <c r="A75" s="49" t="str">
        <f ca="1">入力用!A75</f>
        <v/>
      </c>
      <c r="B75" s="49" t="str">
        <f ca="1">IF(入力用!C75=0,"",入力用!C75)</f>
        <v/>
      </c>
      <c r="C75" s="49" t="str">
        <f ca="1">IF(入力用!B75=0,"",入力用!B75)</f>
        <v/>
      </c>
      <c r="D75" s="49" t="str">
        <f ca="1">IF(入力用!B75=0,"",入力用!B$2)</f>
        <v/>
      </c>
      <c r="E75" s="56" t="str">
        <f ca="1">IF(入力用!B75=0,"",入力用!G75)</f>
        <v/>
      </c>
      <c r="F75" s="74"/>
      <c r="G75" s="74"/>
      <c r="H75" s="74"/>
      <c r="I75" s="56" t="str">
        <f ca="1">IF(入力用!B75=0,"",F75+G75+H75)</f>
        <v/>
      </c>
      <c r="J75" s="60"/>
      <c r="K75" s="58"/>
      <c r="L75" s="60"/>
      <c r="M75" s="58"/>
      <c r="N75" s="60"/>
      <c r="O75" s="58"/>
      <c r="P75" s="79" t="str">
        <f ca="1">IF(入力用!B75=0,"",J75+L75+N75)</f>
        <v/>
      </c>
      <c r="Q75" s="66" t="str">
        <f ca="1">IF(入力用!B75=0,"",K75+M75+O75)</f>
        <v/>
      </c>
    </row>
    <row r="76" spans="1:17" ht="22.2" customHeight="1" x14ac:dyDescent="0.2">
      <c r="A76" s="49" t="str">
        <f ca="1">入力用!A76</f>
        <v/>
      </c>
      <c r="B76" s="49" t="str">
        <f ca="1">IF(入力用!C76=0,"",入力用!C76)</f>
        <v/>
      </c>
      <c r="C76" s="49" t="str">
        <f ca="1">IF(入力用!B76=0,"",入力用!B76)</f>
        <v/>
      </c>
      <c r="D76" s="49" t="str">
        <f ca="1">IF(入力用!B76=0,"",入力用!B$2)</f>
        <v/>
      </c>
      <c r="E76" s="56" t="str">
        <f ca="1">IF(入力用!B76=0,"",入力用!G76)</f>
        <v/>
      </c>
      <c r="F76" s="74"/>
      <c r="G76" s="74"/>
      <c r="H76" s="74"/>
      <c r="I76" s="56" t="str">
        <f ca="1">IF(入力用!B76=0,"",F76+G76+H76)</f>
        <v/>
      </c>
      <c r="J76" s="60"/>
      <c r="K76" s="58"/>
      <c r="L76" s="60"/>
      <c r="M76" s="58"/>
      <c r="N76" s="60"/>
      <c r="O76" s="58"/>
      <c r="P76" s="79" t="str">
        <f ca="1">IF(入力用!B76=0,"",J76+L76+N76)</f>
        <v/>
      </c>
      <c r="Q76" s="66" t="str">
        <f ca="1">IF(入力用!B76=0,"",K76+M76+O76)</f>
        <v/>
      </c>
    </row>
    <row r="77" spans="1:17" ht="22.2" customHeight="1" x14ac:dyDescent="0.2">
      <c r="A77" s="49" t="str">
        <f ca="1">入力用!A77</f>
        <v/>
      </c>
      <c r="B77" s="49" t="str">
        <f ca="1">IF(入力用!C77=0,"",入力用!C77)</f>
        <v/>
      </c>
      <c r="C77" s="49" t="str">
        <f ca="1">IF(入力用!B77=0,"",入力用!B77)</f>
        <v/>
      </c>
      <c r="D77" s="49" t="str">
        <f ca="1">IF(入力用!B77=0,"",入力用!B$2)</f>
        <v/>
      </c>
      <c r="E77" s="56" t="str">
        <f ca="1">IF(入力用!B77=0,"",入力用!G77)</f>
        <v/>
      </c>
      <c r="F77" s="74"/>
      <c r="G77" s="74"/>
      <c r="H77" s="74"/>
      <c r="I77" s="56" t="str">
        <f ca="1">IF(入力用!B77=0,"",F77+G77+H77)</f>
        <v/>
      </c>
      <c r="J77" s="60"/>
      <c r="K77" s="58"/>
      <c r="L77" s="60"/>
      <c r="M77" s="58"/>
      <c r="N77" s="60"/>
      <c r="O77" s="58"/>
      <c r="P77" s="79" t="str">
        <f ca="1">IF(入力用!B77=0,"",J77+L77+N77)</f>
        <v/>
      </c>
      <c r="Q77" s="66" t="str">
        <f ca="1">IF(入力用!B77=0,"",K77+M77+O77)</f>
        <v/>
      </c>
    </row>
    <row r="78" spans="1:17" ht="22.2" customHeight="1" x14ac:dyDescent="0.2">
      <c r="A78" s="49" t="str">
        <f ca="1">入力用!A78</f>
        <v/>
      </c>
      <c r="B78" s="49" t="str">
        <f ca="1">IF(入力用!C78=0,"",入力用!C78)</f>
        <v/>
      </c>
      <c r="C78" s="49" t="str">
        <f ca="1">IF(入力用!B78=0,"",入力用!B78)</f>
        <v/>
      </c>
      <c r="D78" s="49" t="str">
        <f ca="1">IF(入力用!B78=0,"",入力用!B$2)</f>
        <v/>
      </c>
      <c r="E78" s="56" t="str">
        <f ca="1">IF(入力用!B78=0,"",入力用!G78)</f>
        <v/>
      </c>
      <c r="F78" s="74"/>
      <c r="G78" s="74"/>
      <c r="H78" s="74"/>
      <c r="I78" s="56" t="str">
        <f ca="1">IF(入力用!B78=0,"",F78+G78+H78)</f>
        <v/>
      </c>
      <c r="J78" s="60"/>
      <c r="K78" s="58"/>
      <c r="L78" s="60"/>
      <c r="M78" s="58"/>
      <c r="N78" s="60"/>
      <c r="O78" s="58"/>
      <c r="P78" s="79" t="str">
        <f ca="1">IF(入力用!B78=0,"",J78+L78+N78)</f>
        <v/>
      </c>
      <c r="Q78" s="66" t="str">
        <f ca="1">IF(入力用!B78=0,"",K78+M78+O78)</f>
        <v/>
      </c>
    </row>
    <row r="79" spans="1:17" ht="22.2" customHeight="1" x14ac:dyDescent="0.2">
      <c r="A79" s="49" t="str">
        <f ca="1">入力用!A79</f>
        <v/>
      </c>
      <c r="B79" s="49" t="str">
        <f ca="1">IF(入力用!C79=0,"",入力用!C79)</f>
        <v/>
      </c>
      <c r="C79" s="49" t="str">
        <f ca="1">IF(入力用!B79=0,"",入力用!B79)</f>
        <v/>
      </c>
      <c r="D79" s="49" t="str">
        <f ca="1">IF(入力用!B79=0,"",入力用!B$2)</f>
        <v/>
      </c>
      <c r="E79" s="56" t="str">
        <f ca="1">IF(入力用!B79=0,"",入力用!G79)</f>
        <v/>
      </c>
      <c r="F79" s="74"/>
      <c r="G79" s="74"/>
      <c r="H79" s="74"/>
      <c r="I79" s="56" t="str">
        <f ca="1">IF(入力用!B79=0,"",F79+G79+H79)</f>
        <v/>
      </c>
      <c r="J79" s="60"/>
      <c r="K79" s="58"/>
      <c r="L79" s="60"/>
      <c r="M79" s="58"/>
      <c r="N79" s="60"/>
      <c r="O79" s="58"/>
      <c r="P79" s="79" t="str">
        <f ca="1">IF(入力用!B79=0,"",J79+L79+N79)</f>
        <v/>
      </c>
      <c r="Q79" s="66" t="str">
        <f ca="1">IF(入力用!B79=0,"",K79+M79+O79)</f>
        <v/>
      </c>
    </row>
    <row r="80" spans="1:17" ht="22.2" customHeight="1" x14ac:dyDescent="0.2">
      <c r="A80" s="49" t="str">
        <f ca="1">入力用!A80</f>
        <v/>
      </c>
      <c r="B80" s="49" t="str">
        <f ca="1">IF(入力用!C80=0,"",入力用!C80)</f>
        <v/>
      </c>
      <c r="C80" s="49" t="str">
        <f ca="1">IF(入力用!B80=0,"",入力用!B80)</f>
        <v/>
      </c>
      <c r="D80" s="49" t="str">
        <f ca="1">IF(入力用!B80=0,"",入力用!B$2)</f>
        <v/>
      </c>
      <c r="E80" s="56" t="str">
        <f ca="1">IF(入力用!B80=0,"",入力用!G80)</f>
        <v/>
      </c>
      <c r="F80" s="74"/>
      <c r="G80" s="74"/>
      <c r="H80" s="74"/>
      <c r="I80" s="56" t="str">
        <f ca="1">IF(入力用!B80=0,"",F80+G80+H80)</f>
        <v/>
      </c>
      <c r="J80" s="60"/>
      <c r="K80" s="58"/>
      <c r="L80" s="60"/>
      <c r="M80" s="58"/>
      <c r="N80" s="60"/>
      <c r="O80" s="58"/>
      <c r="P80" s="79" t="str">
        <f ca="1">IF(入力用!B80=0,"",J80+L80+N80)</f>
        <v/>
      </c>
      <c r="Q80" s="66" t="str">
        <f ca="1">IF(入力用!B80=0,"",K80+M80+O80)</f>
        <v/>
      </c>
    </row>
    <row r="81" spans="1:17" ht="22.2" customHeight="1" x14ac:dyDescent="0.2">
      <c r="A81" s="49" t="str">
        <f ca="1">入力用!A81</f>
        <v/>
      </c>
      <c r="B81" s="49" t="str">
        <f ca="1">IF(入力用!C81=0,"",入力用!C81)</f>
        <v/>
      </c>
      <c r="C81" s="49" t="str">
        <f ca="1">IF(入力用!B81=0,"",入力用!B81)</f>
        <v/>
      </c>
      <c r="D81" s="49" t="str">
        <f ca="1">IF(入力用!B81=0,"",入力用!B$2)</f>
        <v/>
      </c>
      <c r="E81" s="56" t="str">
        <f ca="1">IF(入力用!B81=0,"",入力用!G81)</f>
        <v/>
      </c>
      <c r="F81" s="74"/>
      <c r="G81" s="74"/>
      <c r="H81" s="74"/>
      <c r="I81" s="56" t="str">
        <f ca="1">IF(入力用!B81=0,"",F81+G81+H81)</f>
        <v/>
      </c>
      <c r="J81" s="60"/>
      <c r="K81" s="58"/>
      <c r="L81" s="60"/>
      <c r="M81" s="58"/>
      <c r="N81" s="60"/>
      <c r="O81" s="58"/>
      <c r="P81" s="79" t="str">
        <f ca="1">IF(入力用!B81=0,"",J81+L81+N81)</f>
        <v/>
      </c>
      <c r="Q81" s="66" t="str">
        <f ca="1">IF(入力用!B81=0,"",K81+M81+O81)</f>
        <v/>
      </c>
    </row>
    <row r="82" spans="1:17" ht="22.2" customHeight="1" x14ac:dyDescent="0.2">
      <c r="A82" s="49" t="str">
        <f ca="1">入力用!A82</f>
        <v/>
      </c>
      <c r="B82" s="49" t="str">
        <f ca="1">IF(入力用!C82=0,"",入力用!C82)</f>
        <v/>
      </c>
      <c r="C82" s="49" t="str">
        <f ca="1">IF(入力用!B82=0,"",入力用!B82)</f>
        <v/>
      </c>
      <c r="D82" s="49" t="str">
        <f ca="1">IF(入力用!B82=0,"",入力用!B$2)</f>
        <v/>
      </c>
      <c r="E82" s="56" t="str">
        <f ca="1">IF(入力用!B82=0,"",入力用!G82)</f>
        <v/>
      </c>
      <c r="F82" s="74"/>
      <c r="G82" s="74"/>
      <c r="H82" s="74"/>
      <c r="I82" s="56" t="str">
        <f ca="1">IF(入力用!B82=0,"",F82+G82+H82)</f>
        <v/>
      </c>
      <c r="J82" s="60"/>
      <c r="K82" s="58"/>
      <c r="L82" s="60"/>
      <c r="M82" s="58"/>
      <c r="N82" s="60"/>
      <c r="O82" s="58"/>
      <c r="P82" s="79" t="str">
        <f ca="1">IF(入力用!B82=0,"",J82+L82+N82)</f>
        <v/>
      </c>
      <c r="Q82" s="66" t="str">
        <f ca="1">IF(入力用!B82=0,"",K82+M82+O82)</f>
        <v/>
      </c>
    </row>
    <row r="83" spans="1:17" ht="22.2" customHeight="1" x14ac:dyDescent="0.2">
      <c r="A83" s="49" t="str">
        <f ca="1">入力用!A83</f>
        <v/>
      </c>
      <c r="B83" s="49" t="str">
        <f ca="1">IF(入力用!C83=0,"",入力用!C83)</f>
        <v/>
      </c>
      <c r="C83" s="49" t="str">
        <f ca="1">IF(入力用!B83=0,"",入力用!B83)</f>
        <v/>
      </c>
      <c r="D83" s="49" t="str">
        <f ca="1">IF(入力用!B83=0,"",入力用!B$2)</f>
        <v/>
      </c>
      <c r="E83" s="56" t="str">
        <f ca="1">IF(入力用!B83=0,"",入力用!G83)</f>
        <v/>
      </c>
      <c r="F83" s="74"/>
      <c r="G83" s="74"/>
      <c r="H83" s="74"/>
      <c r="I83" s="56" t="str">
        <f ca="1">IF(入力用!B83=0,"",F83+G83+H83)</f>
        <v/>
      </c>
      <c r="J83" s="60"/>
      <c r="K83" s="58"/>
      <c r="L83" s="60"/>
      <c r="M83" s="58"/>
      <c r="N83" s="60"/>
      <c r="O83" s="58"/>
      <c r="P83" s="79" t="str">
        <f ca="1">IF(入力用!B83=0,"",J83+L83+N83)</f>
        <v/>
      </c>
      <c r="Q83" s="66" t="str">
        <f ca="1">IF(入力用!B83=0,"",K83+M83+O83)</f>
        <v/>
      </c>
    </row>
    <row r="84" spans="1:17" ht="22.2" customHeight="1" x14ac:dyDescent="0.2">
      <c r="A84" s="49" t="str">
        <f ca="1">入力用!A84</f>
        <v/>
      </c>
      <c r="B84" s="49" t="str">
        <f ca="1">IF(入力用!C84=0,"",入力用!C84)</f>
        <v/>
      </c>
      <c r="C84" s="49" t="str">
        <f ca="1">IF(入力用!B84=0,"",入力用!B84)</f>
        <v/>
      </c>
      <c r="D84" s="49" t="str">
        <f ca="1">IF(入力用!B84=0,"",入力用!B$2)</f>
        <v/>
      </c>
      <c r="E84" s="56" t="str">
        <f ca="1">IF(入力用!B84=0,"",入力用!G84)</f>
        <v/>
      </c>
      <c r="F84" s="74"/>
      <c r="G84" s="74"/>
      <c r="H84" s="74"/>
      <c r="I84" s="56" t="str">
        <f ca="1">IF(入力用!B84=0,"",F84+G84+H84)</f>
        <v/>
      </c>
      <c r="J84" s="60"/>
      <c r="K84" s="58"/>
      <c r="L84" s="60"/>
      <c r="M84" s="58"/>
      <c r="N84" s="60"/>
      <c r="O84" s="58"/>
      <c r="P84" s="79" t="str">
        <f ca="1">IF(入力用!B84=0,"",J84+L84+N84)</f>
        <v/>
      </c>
      <c r="Q84" s="66" t="str">
        <f ca="1">IF(入力用!B84=0,"",K84+M84+O84)</f>
        <v/>
      </c>
    </row>
    <row r="85" spans="1:17" ht="22.2" customHeight="1" x14ac:dyDescent="0.2">
      <c r="A85" s="49" t="str">
        <f ca="1">入力用!A85</f>
        <v/>
      </c>
      <c r="B85" s="49" t="str">
        <f ca="1">IF(入力用!C85=0,"",入力用!C85)</f>
        <v/>
      </c>
      <c r="C85" s="49" t="str">
        <f ca="1">IF(入力用!B85=0,"",入力用!B85)</f>
        <v/>
      </c>
      <c r="D85" s="49" t="str">
        <f ca="1">IF(入力用!B85=0,"",入力用!B$2)</f>
        <v/>
      </c>
      <c r="E85" s="56" t="str">
        <f ca="1">IF(入力用!B85=0,"",入力用!G85)</f>
        <v/>
      </c>
      <c r="F85" s="74"/>
      <c r="G85" s="74"/>
      <c r="H85" s="74"/>
      <c r="I85" s="56" t="str">
        <f ca="1">IF(入力用!B85=0,"",F85+G85+H85)</f>
        <v/>
      </c>
      <c r="J85" s="60"/>
      <c r="K85" s="58"/>
      <c r="L85" s="60"/>
      <c r="M85" s="58"/>
      <c r="N85" s="60"/>
      <c r="O85" s="58"/>
      <c r="P85" s="79" t="str">
        <f ca="1">IF(入力用!B85=0,"",J85+L85+N85)</f>
        <v/>
      </c>
      <c r="Q85" s="66" t="str">
        <f ca="1">IF(入力用!B85=0,"",K85+M85+O85)</f>
        <v/>
      </c>
    </row>
    <row r="86" spans="1:17" ht="22.2" customHeight="1" x14ac:dyDescent="0.2">
      <c r="A86" s="49" t="str">
        <f ca="1">入力用!A86</f>
        <v/>
      </c>
      <c r="B86" s="49" t="str">
        <f ca="1">IF(入力用!C86=0,"",入力用!C86)</f>
        <v/>
      </c>
      <c r="C86" s="49" t="str">
        <f ca="1">IF(入力用!B86=0,"",入力用!B86)</f>
        <v/>
      </c>
      <c r="D86" s="49" t="str">
        <f ca="1">IF(入力用!B86=0,"",入力用!B$2)</f>
        <v/>
      </c>
      <c r="E86" s="56" t="str">
        <f ca="1">IF(入力用!B86=0,"",入力用!G86)</f>
        <v/>
      </c>
      <c r="F86" s="74"/>
      <c r="G86" s="74"/>
      <c r="H86" s="74"/>
      <c r="I86" s="56" t="str">
        <f ca="1">IF(入力用!B86=0,"",F86+G86+H86)</f>
        <v/>
      </c>
      <c r="J86" s="60"/>
      <c r="K86" s="58"/>
      <c r="L86" s="60"/>
      <c r="M86" s="58"/>
      <c r="N86" s="60"/>
      <c r="O86" s="58"/>
      <c r="P86" s="79" t="str">
        <f ca="1">IF(入力用!B86=0,"",J86+L86+N86)</f>
        <v/>
      </c>
      <c r="Q86" s="66" t="str">
        <f ca="1">IF(入力用!B86=0,"",K86+M86+O86)</f>
        <v/>
      </c>
    </row>
    <row r="87" spans="1:17" ht="22.2" customHeight="1" x14ac:dyDescent="0.2">
      <c r="A87" s="49" t="str">
        <f ca="1">入力用!A87</f>
        <v/>
      </c>
      <c r="B87" s="49" t="str">
        <f ca="1">IF(入力用!C87=0,"",入力用!C87)</f>
        <v/>
      </c>
      <c r="C87" s="49" t="str">
        <f ca="1">IF(入力用!B87=0,"",入力用!B87)</f>
        <v/>
      </c>
      <c r="D87" s="49" t="str">
        <f ca="1">IF(入力用!B87=0,"",入力用!B$2)</f>
        <v/>
      </c>
      <c r="E87" s="56" t="str">
        <f ca="1">IF(入力用!B87=0,"",入力用!G87)</f>
        <v/>
      </c>
      <c r="F87" s="74"/>
      <c r="G87" s="74"/>
      <c r="H87" s="74"/>
      <c r="I87" s="56" t="str">
        <f ca="1">IF(入力用!B87=0,"",F87+G87+H87)</f>
        <v/>
      </c>
      <c r="J87" s="60"/>
      <c r="K87" s="58"/>
      <c r="L87" s="60"/>
      <c r="M87" s="58"/>
      <c r="N87" s="60"/>
      <c r="O87" s="58"/>
      <c r="P87" s="79" t="str">
        <f ca="1">IF(入力用!B87=0,"",J87+L87+N87)</f>
        <v/>
      </c>
      <c r="Q87" s="66" t="str">
        <f ca="1">IF(入力用!B87=0,"",K87+M87+O87)</f>
        <v/>
      </c>
    </row>
    <row r="88" spans="1:17" ht="22.2" customHeight="1" x14ac:dyDescent="0.2">
      <c r="A88" s="49" t="str">
        <f ca="1">入力用!A88</f>
        <v/>
      </c>
      <c r="B88" s="49" t="str">
        <f ca="1">IF(入力用!C88=0,"",入力用!C88)</f>
        <v/>
      </c>
      <c r="C88" s="49" t="str">
        <f ca="1">IF(入力用!B88=0,"",入力用!B88)</f>
        <v/>
      </c>
      <c r="D88" s="49" t="str">
        <f ca="1">IF(入力用!B88=0,"",入力用!B$2)</f>
        <v/>
      </c>
      <c r="E88" s="56" t="str">
        <f ca="1">IF(入力用!B88=0,"",入力用!G88)</f>
        <v/>
      </c>
      <c r="F88" s="74"/>
      <c r="G88" s="74"/>
      <c r="H88" s="74"/>
      <c r="I88" s="56" t="str">
        <f ca="1">IF(入力用!B88=0,"",F88+G88+H88)</f>
        <v/>
      </c>
      <c r="J88" s="60"/>
      <c r="K88" s="58"/>
      <c r="L88" s="60"/>
      <c r="M88" s="58"/>
      <c r="N88" s="60"/>
      <c r="O88" s="58"/>
      <c r="P88" s="79" t="str">
        <f ca="1">IF(入力用!B88=0,"",J88+L88+N88)</f>
        <v/>
      </c>
      <c r="Q88" s="66" t="str">
        <f ca="1">IF(入力用!B88=0,"",K88+M88+O88)</f>
        <v/>
      </c>
    </row>
    <row r="89" spans="1:17" ht="22.2" customHeight="1" x14ac:dyDescent="0.2">
      <c r="A89" s="49" t="str">
        <f ca="1">入力用!A89</f>
        <v/>
      </c>
      <c r="B89" s="49" t="str">
        <f ca="1">IF(入力用!C89=0,"",入力用!C89)</f>
        <v/>
      </c>
      <c r="C89" s="49" t="str">
        <f ca="1">IF(入力用!B89=0,"",入力用!B89)</f>
        <v/>
      </c>
      <c r="D89" s="49" t="str">
        <f ca="1">IF(入力用!B89=0,"",入力用!B$2)</f>
        <v/>
      </c>
      <c r="E89" s="56" t="str">
        <f ca="1">IF(入力用!B89=0,"",入力用!G89)</f>
        <v/>
      </c>
      <c r="F89" s="74"/>
      <c r="G89" s="74"/>
      <c r="H89" s="74"/>
      <c r="I89" s="56" t="str">
        <f ca="1">IF(入力用!B89=0,"",F89+G89+H89)</f>
        <v/>
      </c>
      <c r="J89" s="60"/>
      <c r="K89" s="58"/>
      <c r="L89" s="60"/>
      <c r="M89" s="58"/>
      <c r="N89" s="60"/>
      <c r="O89" s="58"/>
      <c r="P89" s="79" t="str">
        <f ca="1">IF(入力用!B89=0,"",J89+L89+N89)</f>
        <v/>
      </c>
      <c r="Q89" s="66" t="str">
        <f ca="1">IF(入力用!B89=0,"",K89+M89+O89)</f>
        <v/>
      </c>
    </row>
    <row r="90" spans="1:17" ht="22.2" customHeight="1" x14ac:dyDescent="0.2">
      <c r="A90" s="49" t="str">
        <f ca="1">入力用!A90</f>
        <v/>
      </c>
      <c r="B90" s="49" t="str">
        <f ca="1">IF(入力用!C90=0,"",入力用!C90)</f>
        <v/>
      </c>
      <c r="C90" s="49" t="str">
        <f ca="1">IF(入力用!B90=0,"",入力用!B90)</f>
        <v/>
      </c>
      <c r="D90" s="49" t="str">
        <f ca="1">IF(入力用!B90=0,"",入力用!B$2)</f>
        <v/>
      </c>
      <c r="E90" s="56" t="str">
        <f ca="1">IF(入力用!B90=0,"",入力用!G90)</f>
        <v/>
      </c>
      <c r="F90" s="74"/>
      <c r="G90" s="74"/>
      <c r="H90" s="74"/>
      <c r="I90" s="56" t="str">
        <f ca="1">IF(入力用!B90=0,"",F90+G90+H90)</f>
        <v/>
      </c>
      <c r="J90" s="60"/>
      <c r="K90" s="58"/>
      <c r="L90" s="60"/>
      <c r="M90" s="58"/>
      <c r="N90" s="60"/>
      <c r="O90" s="58"/>
      <c r="P90" s="79" t="str">
        <f ca="1">IF(入力用!B90=0,"",J90+L90+N90)</f>
        <v/>
      </c>
      <c r="Q90" s="66" t="str">
        <f ca="1">IF(入力用!B90=0,"",K90+M90+O90)</f>
        <v/>
      </c>
    </row>
    <row r="91" spans="1:17" ht="22.2" customHeight="1" x14ac:dyDescent="0.2">
      <c r="A91" s="49" t="str">
        <f ca="1">入力用!A91</f>
        <v/>
      </c>
      <c r="B91" s="49" t="str">
        <f ca="1">IF(入力用!C91=0,"",入力用!C91)</f>
        <v/>
      </c>
      <c r="C91" s="49" t="str">
        <f ca="1">IF(入力用!B91=0,"",入力用!B91)</f>
        <v/>
      </c>
      <c r="D91" s="49" t="str">
        <f ca="1">IF(入力用!B91=0,"",入力用!B$2)</f>
        <v/>
      </c>
      <c r="E91" s="56" t="str">
        <f ca="1">IF(入力用!B91=0,"",入力用!G91)</f>
        <v/>
      </c>
      <c r="F91" s="74"/>
      <c r="G91" s="74"/>
      <c r="H91" s="74"/>
      <c r="I91" s="56" t="str">
        <f ca="1">IF(入力用!B91=0,"",F91+G91+H91)</f>
        <v/>
      </c>
      <c r="J91" s="60"/>
      <c r="K91" s="58"/>
      <c r="L91" s="60"/>
      <c r="M91" s="58"/>
      <c r="N91" s="60"/>
      <c r="O91" s="58"/>
      <c r="P91" s="79" t="str">
        <f ca="1">IF(入力用!B91=0,"",J91+L91+N91)</f>
        <v/>
      </c>
      <c r="Q91" s="66" t="str">
        <f ca="1">IF(入力用!B91=0,"",K91+M91+O91)</f>
        <v/>
      </c>
    </row>
    <row r="92" spans="1:17" ht="22.2" customHeight="1" x14ac:dyDescent="0.2">
      <c r="A92" s="49" t="str">
        <f ca="1">入力用!A92</f>
        <v/>
      </c>
      <c r="B92" s="49" t="str">
        <f ca="1">IF(入力用!C92=0,"",入力用!C92)</f>
        <v/>
      </c>
      <c r="C92" s="49" t="str">
        <f ca="1">IF(入力用!B92=0,"",入力用!B92)</f>
        <v/>
      </c>
      <c r="D92" s="49" t="str">
        <f ca="1">IF(入力用!B92=0,"",入力用!B$2)</f>
        <v/>
      </c>
      <c r="E92" s="56" t="str">
        <f ca="1">IF(入力用!B92=0,"",入力用!G92)</f>
        <v/>
      </c>
      <c r="F92" s="74"/>
      <c r="G92" s="74"/>
      <c r="H92" s="74"/>
      <c r="I92" s="56" t="str">
        <f ca="1">IF(入力用!B92=0,"",F92+G92+H92)</f>
        <v/>
      </c>
      <c r="J92" s="60"/>
      <c r="K92" s="58"/>
      <c r="L92" s="60"/>
      <c r="M92" s="58"/>
      <c r="N92" s="60"/>
      <c r="O92" s="58"/>
      <c r="P92" s="79" t="str">
        <f ca="1">IF(入力用!B92=0,"",J92+L92+N92)</f>
        <v/>
      </c>
      <c r="Q92" s="66" t="str">
        <f ca="1">IF(入力用!B92=0,"",K92+M92+O92)</f>
        <v/>
      </c>
    </row>
    <row r="93" spans="1:17" ht="22.2" customHeight="1" x14ac:dyDescent="0.2">
      <c r="A93" s="49" t="str">
        <f ca="1">入力用!A93</f>
        <v/>
      </c>
      <c r="B93" s="49" t="str">
        <f ca="1">IF(入力用!C93=0,"",入力用!C93)</f>
        <v/>
      </c>
      <c r="C93" s="49" t="str">
        <f ca="1">IF(入力用!B93=0,"",入力用!B93)</f>
        <v/>
      </c>
      <c r="D93" s="49" t="str">
        <f ca="1">IF(入力用!B93=0,"",入力用!B$2)</f>
        <v/>
      </c>
      <c r="E93" s="56" t="str">
        <f ca="1">IF(入力用!B93=0,"",入力用!G93)</f>
        <v/>
      </c>
      <c r="F93" s="74"/>
      <c r="G93" s="74"/>
      <c r="H93" s="74"/>
      <c r="I93" s="56" t="str">
        <f ca="1">IF(入力用!B93=0,"",F93+G93+H93)</f>
        <v/>
      </c>
      <c r="J93" s="60"/>
      <c r="K93" s="58"/>
      <c r="L93" s="60"/>
      <c r="M93" s="58"/>
      <c r="N93" s="60"/>
      <c r="O93" s="58"/>
      <c r="P93" s="79" t="str">
        <f ca="1">IF(入力用!B93=0,"",J93+L93+N93)</f>
        <v/>
      </c>
      <c r="Q93" s="66" t="str">
        <f ca="1">IF(入力用!B93=0,"",K93+M93+O93)</f>
        <v/>
      </c>
    </row>
    <row r="94" spans="1:17" ht="22.2" customHeight="1" x14ac:dyDescent="0.2">
      <c r="A94" s="49" t="str">
        <f ca="1">入力用!A94</f>
        <v/>
      </c>
      <c r="B94" s="49" t="str">
        <f ca="1">IF(入力用!C94=0,"",入力用!C94)</f>
        <v/>
      </c>
      <c r="C94" s="49" t="str">
        <f ca="1">IF(入力用!B94=0,"",入力用!B94)</f>
        <v/>
      </c>
      <c r="D94" s="49" t="str">
        <f ca="1">IF(入力用!B94=0,"",入力用!B$2)</f>
        <v/>
      </c>
      <c r="E94" s="56" t="str">
        <f ca="1">IF(入力用!B94=0,"",入力用!G94)</f>
        <v/>
      </c>
      <c r="F94" s="74"/>
      <c r="G94" s="74"/>
      <c r="H94" s="74"/>
      <c r="I94" s="56" t="str">
        <f ca="1">IF(入力用!B94=0,"",F94+G94+H94)</f>
        <v/>
      </c>
      <c r="J94" s="60"/>
      <c r="K94" s="58"/>
      <c r="L94" s="60"/>
      <c r="M94" s="58"/>
      <c r="N94" s="60"/>
      <c r="O94" s="58"/>
      <c r="P94" s="79" t="str">
        <f ca="1">IF(入力用!B94=0,"",J94+L94+N94)</f>
        <v/>
      </c>
      <c r="Q94" s="66" t="str">
        <f ca="1">IF(入力用!B94=0,"",K94+M94+O94)</f>
        <v/>
      </c>
    </row>
    <row r="95" spans="1:17" ht="22.2" customHeight="1" x14ac:dyDescent="0.2">
      <c r="A95" s="49" t="str">
        <f ca="1">入力用!A95</f>
        <v/>
      </c>
      <c r="B95" s="49" t="str">
        <f ca="1">IF(入力用!C95=0,"",入力用!C95)</f>
        <v/>
      </c>
      <c r="C95" s="49" t="str">
        <f ca="1">IF(入力用!B95=0,"",入力用!B95)</f>
        <v/>
      </c>
      <c r="D95" s="49" t="str">
        <f ca="1">IF(入力用!B95=0,"",入力用!B$2)</f>
        <v/>
      </c>
      <c r="E95" s="56" t="str">
        <f ca="1">IF(入力用!B95=0,"",入力用!G95)</f>
        <v/>
      </c>
      <c r="F95" s="74"/>
      <c r="G95" s="74"/>
      <c r="H95" s="74"/>
      <c r="I95" s="56" t="str">
        <f ca="1">IF(入力用!B95=0,"",F95+G95+H95)</f>
        <v/>
      </c>
      <c r="J95" s="60"/>
      <c r="K95" s="58"/>
      <c r="L95" s="60"/>
      <c r="M95" s="58"/>
      <c r="N95" s="60"/>
      <c r="O95" s="58"/>
      <c r="P95" s="79" t="str">
        <f ca="1">IF(入力用!B95=0,"",J95+L95+N95)</f>
        <v/>
      </c>
      <c r="Q95" s="66" t="str">
        <f ca="1">IF(入力用!B95=0,"",K95+M95+O95)</f>
        <v/>
      </c>
    </row>
    <row r="96" spans="1:17" ht="22.2" customHeight="1" x14ac:dyDescent="0.2">
      <c r="A96" s="49" t="str">
        <f ca="1">入力用!A96</f>
        <v/>
      </c>
      <c r="B96" s="49" t="str">
        <f ca="1">IF(入力用!C96=0,"",入力用!C96)</f>
        <v/>
      </c>
      <c r="C96" s="49" t="str">
        <f ca="1">IF(入力用!B96=0,"",入力用!B96)</f>
        <v/>
      </c>
      <c r="D96" s="49" t="str">
        <f ca="1">IF(入力用!B96=0,"",入力用!B$2)</f>
        <v/>
      </c>
      <c r="E96" s="56" t="str">
        <f ca="1">IF(入力用!B96=0,"",入力用!G96)</f>
        <v/>
      </c>
      <c r="F96" s="74"/>
      <c r="G96" s="74"/>
      <c r="H96" s="74"/>
      <c r="I96" s="56" t="str">
        <f ca="1">IF(入力用!B96=0,"",F96+G96+H96)</f>
        <v/>
      </c>
      <c r="J96" s="60"/>
      <c r="K96" s="58"/>
      <c r="L96" s="60"/>
      <c r="M96" s="58"/>
      <c r="N96" s="60"/>
      <c r="O96" s="58"/>
      <c r="P96" s="79" t="str">
        <f ca="1">IF(入力用!B96=0,"",J96+L96+N96)</f>
        <v/>
      </c>
      <c r="Q96" s="66" t="str">
        <f ca="1">IF(入力用!B96=0,"",K96+M96+O96)</f>
        <v/>
      </c>
    </row>
    <row r="97" spans="1:17" ht="22.2" customHeight="1" x14ac:dyDescent="0.2">
      <c r="A97" s="49" t="str">
        <f ca="1">入力用!A97</f>
        <v/>
      </c>
      <c r="B97" s="49" t="str">
        <f ca="1">IF(入力用!C97=0,"",入力用!C97)</f>
        <v/>
      </c>
      <c r="C97" s="49" t="str">
        <f ca="1">IF(入力用!B97=0,"",入力用!B97)</f>
        <v/>
      </c>
      <c r="D97" s="49" t="str">
        <f ca="1">IF(入力用!B97=0,"",入力用!B$2)</f>
        <v/>
      </c>
      <c r="E97" s="56" t="str">
        <f ca="1">IF(入力用!B97=0,"",入力用!G97)</f>
        <v/>
      </c>
      <c r="F97" s="74"/>
      <c r="G97" s="74"/>
      <c r="H97" s="74"/>
      <c r="I97" s="56" t="str">
        <f ca="1">IF(入力用!B97=0,"",F97+G97+H97)</f>
        <v/>
      </c>
      <c r="J97" s="60"/>
      <c r="K97" s="58"/>
      <c r="L97" s="60"/>
      <c r="M97" s="58"/>
      <c r="N97" s="60"/>
      <c r="O97" s="58"/>
      <c r="P97" s="79" t="str">
        <f ca="1">IF(入力用!B97=0,"",J97+L97+N97)</f>
        <v/>
      </c>
      <c r="Q97" s="66" t="str">
        <f ca="1">IF(入力用!B97=0,"",K97+M97+O97)</f>
        <v/>
      </c>
    </row>
    <row r="98" spans="1:17" ht="22.2" customHeight="1" x14ac:dyDescent="0.2">
      <c r="A98" s="49" t="str">
        <f ca="1">入力用!A98</f>
        <v/>
      </c>
      <c r="B98" s="49" t="str">
        <f ca="1">IF(入力用!C98=0,"",入力用!C98)</f>
        <v/>
      </c>
      <c r="C98" s="49" t="str">
        <f ca="1">IF(入力用!B98=0,"",入力用!B98)</f>
        <v/>
      </c>
      <c r="D98" s="49" t="str">
        <f ca="1">IF(入力用!B98=0,"",入力用!B$2)</f>
        <v/>
      </c>
      <c r="E98" s="56" t="str">
        <f ca="1">IF(入力用!B98=0,"",入力用!G98)</f>
        <v/>
      </c>
      <c r="F98" s="74"/>
      <c r="G98" s="74"/>
      <c r="H98" s="74"/>
      <c r="I98" s="56" t="str">
        <f ca="1">IF(入力用!B98=0,"",F98+G98+H98)</f>
        <v/>
      </c>
      <c r="J98" s="60"/>
      <c r="K98" s="58"/>
      <c r="L98" s="60"/>
      <c r="M98" s="58"/>
      <c r="N98" s="60"/>
      <c r="O98" s="58"/>
      <c r="P98" s="79" t="str">
        <f ca="1">IF(入力用!B98=0,"",J98+L98+N98)</f>
        <v/>
      </c>
      <c r="Q98" s="66" t="str">
        <f ca="1">IF(入力用!B98=0,"",K98+M98+O98)</f>
        <v/>
      </c>
    </row>
    <row r="99" spans="1:17" ht="22.2" customHeight="1" x14ac:dyDescent="0.2">
      <c r="A99" s="49" t="str">
        <f ca="1">入力用!A99</f>
        <v/>
      </c>
      <c r="B99" s="49" t="str">
        <f ca="1">IF(入力用!C99=0,"",入力用!C99)</f>
        <v/>
      </c>
      <c r="C99" s="49" t="str">
        <f ca="1">IF(入力用!B99=0,"",入力用!B99)</f>
        <v/>
      </c>
      <c r="D99" s="49" t="str">
        <f ca="1">IF(入力用!B99=0,"",入力用!B$2)</f>
        <v/>
      </c>
      <c r="E99" s="56" t="str">
        <f ca="1">IF(入力用!B99=0,"",入力用!G99)</f>
        <v/>
      </c>
      <c r="F99" s="74"/>
      <c r="G99" s="74"/>
      <c r="H99" s="74"/>
      <c r="I99" s="56" t="str">
        <f ca="1">IF(入力用!B99=0,"",F99+G99+H99)</f>
        <v/>
      </c>
      <c r="J99" s="60"/>
      <c r="K99" s="58"/>
      <c r="L99" s="60"/>
      <c r="M99" s="58"/>
      <c r="N99" s="60"/>
      <c r="O99" s="58"/>
      <c r="P99" s="79" t="str">
        <f ca="1">IF(入力用!B99=0,"",J99+L99+N99)</f>
        <v/>
      </c>
      <c r="Q99" s="66" t="str">
        <f ca="1">IF(入力用!B99=0,"",K99+M99+O99)</f>
        <v/>
      </c>
    </row>
    <row r="100" spans="1:17" ht="22.2" customHeight="1" x14ac:dyDescent="0.2">
      <c r="A100" s="49" t="str">
        <f ca="1">入力用!A100</f>
        <v/>
      </c>
      <c r="B100" s="49" t="str">
        <f ca="1">IF(入力用!C100=0,"",入力用!C100)</f>
        <v/>
      </c>
      <c r="C100" s="49" t="str">
        <f ca="1">IF(入力用!B100=0,"",入力用!B100)</f>
        <v/>
      </c>
      <c r="D100" s="49" t="str">
        <f ca="1">IF(入力用!B100=0,"",入力用!B$2)</f>
        <v/>
      </c>
      <c r="E100" s="56" t="str">
        <f ca="1">IF(入力用!B100=0,"",入力用!G100)</f>
        <v/>
      </c>
      <c r="F100" s="74"/>
      <c r="G100" s="74"/>
      <c r="H100" s="74"/>
      <c r="I100" s="56" t="str">
        <f ca="1">IF(入力用!B100=0,"",F100+G100+H100)</f>
        <v/>
      </c>
      <c r="J100" s="60"/>
      <c r="K100" s="58"/>
      <c r="L100" s="60"/>
      <c r="M100" s="58"/>
      <c r="N100" s="60"/>
      <c r="O100" s="58"/>
      <c r="P100" s="79" t="str">
        <f ca="1">IF(入力用!B100=0,"",J100+L100+N100)</f>
        <v/>
      </c>
      <c r="Q100" s="66" t="str">
        <f ca="1">IF(入力用!B100=0,"",K100+M100+O100)</f>
        <v/>
      </c>
    </row>
    <row r="101" spans="1:17" ht="22.2" customHeight="1" x14ac:dyDescent="0.2">
      <c r="A101" s="49" t="str">
        <f ca="1">入力用!A101</f>
        <v/>
      </c>
      <c r="B101" s="49" t="str">
        <f ca="1">IF(入力用!C101=0,"",入力用!C101)</f>
        <v/>
      </c>
      <c r="C101" s="49" t="str">
        <f ca="1">IF(入力用!B101=0,"",入力用!B101)</f>
        <v/>
      </c>
      <c r="D101" s="49" t="str">
        <f ca="1">IF(入力用!B101=0,"",入力用!B$2)</f>
        <v/>
      </c>
      <c r="E101" s="56" t="str">
        <f ca="1">IF(入力用!B101=0,"",入力用!G101)</f>
        <v/>
      </c>
      <c r="F101" s="74"/>
      <c r="G101" s="74"/>
      <c r="H101" s="74"/>
      <c r="I101" s="56" t="str">
        <f ca="1">IF(入力用!B101=0,"",F101+G101+H101)</f>
        <v/>
      </c>
      <c r="J101" s="60"/>
      <c r="K101" s="58"/>
      <c r="L101" s="60"/>
      <c r="M101" s="58"/>
      <c r="N101" s="60"/>
      <c r="O101" s="58"/>
      <c r="P101" s="79" t="str">
        <f ca="1">IF(入力用!B101=0,"",J101+L101+N101)</f>
        <v/>
      </c>
      <c r="Q101" s="66" t="str">
        <f ca="1">IF(入力用!B101=0,"",K101+M101+O101)</f>
        <v/>
      </c>
    </row>
    <row r="102" spans="1:17" ht="22.2" customHeight="1" x14ac:dyDescent="0.2">
      <c r="A102" s="49" t="str">
        <f ca="1">入力用!A102</f>
        <v/>
      </c>
      <c r="B102" s="49" t="str">
        <f ca="1">IF(入力用!C102=0,"",入力用!C102)</f>
        <v/>
      </c>
      <c r="C102" s="49" t="str">
        <f ca="1">IF(入力用!B102=0,"",入力用!B102)</f>
        <v/>
      </c>
      <c r="D102" s="49" t="str">
        <f ca="1">IF(入力用!B102=0,"",入力用!B$2)</f>
        <v/>
      </c>
      <c r="E102" s="56" t="str">
        <f ca="1">IF(入力用!B102=0,"",入力用!G102)</f>
        <v/>
      </c>
      <c r="F102" s="74"/>
      <c r="G102" s="74"/>
      <c r="H102" s="74"/>
      <c r="I102" s="56" t="str">
        <f ca="1">IF(入力用!B102=0,"",F102+G102+H102)</f>
        <v/>
      </c>
      <c r="J102" s="60"/>
      <c r="K102" s="58"/>
      <c r="L102" s="60"/>
      <c r="M102" s="58"/>
      <c r="N102" s="60"/>
      <c r="O102" s="58"/>
      <c r="P102" s="79" t="str">
        <f ca="1">IF(入力用!B102=0,"",J102+L102+N102)</f>
        <v/>
      </c>
      <c r="Q102" s="66" t="str">
        <f ca="1">IF(入力用!B102=0,"",K102+M102+O102)</f>
        <v/>
      </c>
    </row>
    <row r="103" spans="1:17" ht="22.2" customHeight="1" thickBot="1" x14ac:dyDescent="0.25">
      <c r="A103" s="49" t="str">
        <f ca="1">入力用!A103</f>
        <v/>
      </c>
      <c r="B103" s="49" t="str">
        <f ca="1">IF(入力用!C103=0,"",入力用!C103)</f>
        <v/>
      </c>
      <c r="C103" s="49" t="str">
        <f ca="1">IF(入力用!B103=0,"",入力用!B103)</f>
        <v/>
      </c>
      <c r="D103" s="49" t="str">
        <f ca="1">IF(入力用!B103=0,"",入力用!B$2)</f>
        <v/>
      </c>
      <c r="E103" s="56" t="str">
        <f ca="1">IF(入力用!B103=0,"",入力用!G103)</f>
        <v/>
      </c>
      <c r="F103" s="74"/>
      <c r="G103" s="74"/>
      <c r="H103" s="74"/>
      <c r="I103" s="56" t="str">
        <f ca="1">IF(入力用!B103=0,"",F103+G103+H103)</f>
        <v/>
      </c>
      <c r="J103" s="61"/>
      <c r="K103" s="58"/>
      <c r="L103" s="61"/>
      <c r="M103" s="58"/>
      <c r="N103" s="61"/>
      <c r="O103" s="58"/>
      <c r="P103" s="69" t="str">
        <f ca="1">IF(入力用!B103=0,"",J103+L103+N103)</f>
        <v/>
      </c>
      <c r="Q103" s="66" t="str">
        <f ca="1">IF(入力用!B103=0,"",K103+M103+O103)</f>
        <v/>
      </c>
    </row>
  </sheetData>
  <sheetProtection algorithmName="SHA-512" hashValue="iu0PZfAfebgqkT2vYWvXfb8gBUYwlFT4rCaWrsRDlq7SG8SYwH5H5ft1/nrCUOgSB80Y7Pk68BTn7Ug6pPAE6A==" saltValue="z4fNJrftaYflH/7Ux3mbMQ==" spinCount="100000" sheet="1"/>
  <mergeCells count="15">
    <mergeCell ref="P2:Q2"/>
    <mergeCell ref="J1:Q1"/>
    <mergeCell ref="J2:K2"/>
    <mergeCell ref="L2:M2"/>
    <mergeCell ref="A2:A3"/>
    <mergeCell ref="B2:B3"/>
    <mergeCell ref="F2:F3"/>
    <mergeCell ref="G2:G3"/>
    <mergeCell ref="D1:D2"/>
    <mergeCell ref="E1:E2"/>
    <mergeCell ref="C1:C2"/>
    <mergeCell ref="F1:I1"/>
    <mergeCell ref="H2:H3"/>
    <mergeCell ref="I2:I3"/>
    <mergeCell ref="N2:O2"/>
  </mergeCells>
  <phoneticPr fontId="2"/>
  <dataValidations count="2">
    <dataValidation type="list" allowBlank="1" showInputMessage="1" showErrorMessage="1" sqref="F4:G103 J4:M103" xr:uid="{00000000-0002-0000-0600-000000000000}">
      <formula1>$T$4:$T$24</formula1>
    </dataValidation>
    <dataValidation type="list" allowBlank="1" showInputMessage="1" showErrorMessage="1" sqref="H4:H103 N4:O103" xr:uid="{00000000-0002-0000-0600-000001000000}">
      <formula1>$U$4:$U$14</formula1>
    </dataValidation>
  </dataValidations>
  <printOptions horizontalCentered="1"/>
  <pageMargins left="0.39370078740157483" right="0.39370078740157483" top="0.39370078740157483"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氏名入力規則</vt:lpstr>
      <vt:lpstr>参加申込用紙</vt:lpstr>
      <vt:lpstr>入力用</vt:lpstr>
      <vt:lpstr>1.優秀賞決定戦</vt:lpstr>
      <vt:lpstr>2.総合競技</vt:lpstr>
      <vt:lpstr>3.特別競技決勝</vt:lpstr>
      <vt:lpstr>4.総合競技【決勝】</vt:lpstr>
      <vt:lpstr>'1.優秀賞決定戦'!Print_Area</vt:lpstr>
      <vt:lpstr>'2.総合競技'!Print_Area</vt:lpstr>
      <vt:lpstr>'3.特別競技決勝'!Print_Area</vt:lpstr>
      <vt:lpstr>'4.総合競技【決勝】'!Print_Area</vt:lpstr>
      <vt:lpstr>参加申込用紙!Print_Area</vt:lpstr>
    </vt:vector>
  </TitlesOfParts>
  <Company>off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たかなし珠算教室</dc:creator>
  <cp:lastModifiedBy>和司 高梨</cp:lastModifiedBy>
  <cp:lastPrinted>2023-04-02T03:43:19Z</cp:lastPrinted>
  <dcterms:created xsi:type="dcterms:W3CDTF">2017-04-02T13:17:03Z</dcterms:created>
  <dcterms:modified xsi:type="dcterms:W3CDTF">2024-05-13T05:22:51Z</dcterms:modified>
</cp:coreProperties>
</file>